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webe-Fall-Methode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<sst xmlns="http://schemas.openxmlformats.org/spreadsheetml/2006/main" count="27" uniqueCount="24">
  <si>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MILLIKAN-Versuch (Schwebe-Fall-Methode) – Tabellenblatt zur Auswertung</t>
  </si>
  <si>
    <t>In der Simulation benutzte Größen und Daten</t>
  </si>
  <si>
    <t>d =</t>
  </si>
  <si>
    <t>m</t>
  </si>
  <si>
    <t>s =</t>
  </si>
  <si>
    <r>
      <rPr>
        <b/>
        <sz val="10"/>
        <rFont val="Arial"/>
        <family val="2"/>
      </rPr>
      <t>ρ</t>
    </r>
    <r>
      <rPr>
        <b/>
        <vertAlign val="subscript"/>
        <sz val="10"/>
        <rFont val="Arial"/>
        <family val="2"/>
      </rPr>
      <t>Öl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</si>
  <si>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>kgm</t>
    </r>
    <r>
      <rPr>
        <b/>
        <vertAlign val="superscript"/>
        <sz val="10"/>
        <rFont val="Arial"/>
        <family val="2"/>
      </rPr>
      <t>-3</t>
    </r>
  </si>
  <si>
    <r>
      <rPr>
        <b/>
        <sz val="10"/>
        <rFont val="Arial"/>
        <family val="2"/>
      </rPr>
      <t>ρ</t>
    </r>
    <r>
      <rPr>
        <b/>
        <vertAlign val="subscript"/>
        <sz val="10"/>
        <rFont val="Arial"/>
        <family val="2"/>
      </rPr>
      <t>Luft</t>
    </r>
    <r>
      <rPr>
        <b/>
        <sz val="10"/>
        <rFont val="Arial"/>
        <family val="2"/>
      </rPr>
      <t xml:space="preserve"> =</t>
    </r>
  </si>
  <si>
    <r>
      <rPr>
        <b/>
        <sz val="10"/>
        <rFont val="Arial"/>
        <family val="2"/>
      </rPr>
      <t>η</t>
    </r>
    <r>
      <rPr>
        <b/>
        <vertAlign val="subscript"/>
        <sz val="10"/>
        <rFont val="Arial"/>
        <family val="2"/>
      </rPr>
      <t>Luft</t>
    </r>
    <r>
      <rPr>
        <b/>
        <sz val="10"/>
        <color indexed="8"/>
        <rFont val="Arial"/>
        <family val="2"/>
      </rPr>
      <t xml:space="preserve"> =</t>
    </r>
  </si>
  <si>
    <r>
      <rPr>
        <b/>
        <sz val="10"/>
        <rFont val="Arial"/>
        <family val="2"/>
      </rPr>
      <t>Nsm</t>
    </r>
    <r>
      <rPr>
        <b/>
        <vertAlign val="superscript"/>
        <sz val="10"/>
        <rFont val="Arial"/>
        <family val="2"/>
      </rPr>
      <t>-2</t>
    </r>
  </si>
  <si>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CUNNINGHAM</t>
    </r>
    <r>
      <rPr>
        <b/>
        <sz val="10"/>
        <rFont val="Arial"/>
        <family val="2"/>
      </rPr>
      <t xml:space="preserve"> =</t>
    </r>
  </si>
  <si>
    <t>g =</t>
  </si>
  <si>
    <r>
      <rPr>
        <b/>
        <sz val="10"/>
        <rFont val="Arial"/>
        <family val="2"/>
      </rPr>
      <t>ms</t>
    </r>
    <r>
      <rPr>
        <b/>
        <vertAlign val="superscript"/>
        <sz val="10"/>
        <rFont val="Arial"/>
        <family val="2"/>
      </rPr>
      <t>-2</t>
    </r>
  </si>
  <si>
    <t>Messwerte</t>
  </si>
  <si>
    <t>Auswertung</t>
  </si>
  <si>
    <t>N</t>
  </si>
  <si>
    <t>U in V</t>
  </si>
  <si>
    <t>n</t>
  </si>
  <si>
    <t>t in s</t>
  </si>
  <si>
    <t>v in m/s</t>
  </si>
  <si>
    <r>
      <rPr>
        <b/>
        <sz val="10"/>
        <rFont val="Arial"/>
        <family val="2"/>
      </rPr>
      <t>q in 10</t>
    </r>
    <r>
      <rPr>
        <b/>
        <vertAlign val="superscript"/>
        <sz val="10"/>
        <rFont val="Arial"/>
        <family val="2"/>
      </rPr>
      <t>-19</t>
    </r>
    <r>
      <rPr>
        <b/>
        <sz val="10"/>
        <rFont val="Arial"/>
        <family val="2"/>
      </rPr>
      <t>As</t>
    </r>
  </si>
  <si>
    <t>r in m</t>
  </si>
  <si>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korrigiert</t>
    </r>
    <r>
      <rPr>
        <b/>
        <sz val="10"/>
        <rFont val="Arial"/>
        <family val="2"/>
      </rPr>
      <t xml:space="preserve"> in m</t>
    </r>
  </si>
  <si>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korr.</t>
    </r>
    <r>
      <rPr>
        <b/>
        <sz val="10"/>
        <rFont val="Arial"/>
        <family val="2"/>
      </rPr>
      <t xml:space="preserve"> in 10</t>
    </r>
    <r>
      <rPr>
        <b/>
        <vertAlign val="superscript"/>
        <sz val="10"/>
        <rFont val="Arial"/>
        <family val="2"/>
      </rPr>
      <t>-19</t>
    </r>
    <r>
      <rPr>
        <b/>
        <sz val="10"/>
        <rFont val="Arial"/>
        <family val="2"/>
      </rPr>
      <t>As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</si>
</sst>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"/>
    <numFmt numFmtId="166" formatCode="0.00E+00"/>
    <numFmt numFmtId="167" formatCode="0"/>
    <numFmt numFmtId="168" formatCode="0.00"/>
  </numFmts>
  <fonts count="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right" vertical="center"/>
    </xf>
    <xf numFmtId="165" fontId="1" fillId="2" borderId="2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64" fontId="1" fillId="2" borderId="2" xfId="0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'Schwebe-Fall-Methode'!$A$21:$A$35</c:f>
              <c:numCache/>
            </c:numRef>
          </c:xVal>
          <c:yVal>
            <c:numRef>
              <c:f>'Schwebe-Fall-Methode'!$I$21:$I$35</c:f>
              <c:numCache/>
            </c:numRef>
          </c:yVal>
          <c:smooth val="0"/>
        </c:ser>
        <c:axId val="21940062"/>
        <c:axId val="63242831"/>
      </c:scatterChart>
      <c:valAx>
        <c:axId val="2194006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2831"/>
        <c:crossesAt val="0"/>
        <c:crossBetween val="midCat"/>
        <c:dispUnits/>
        <c:majorUnit val="1"/>
        <c:minorUnit val="0.5"/>
      </c:valAx>
      <c:valAx>
        <c:axId val="63242831"/>
        <c:scaling>
          <c:orientation val="minMax"/>
          <c:max val="9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in 10^(-19)As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062"/>
        <c:crossesAt val="0"/>
        <c:crossBetween val="midCat"/>
        <c:dispUnits/>
        <c:majorUnit val="1.6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35</xdr:row>
      <xdr:rowOff>152400</xdr:rowOff>
    </xdr:from>
    <xdr:to>
      <xdr:col>5</xdr:col>
      <xdr:colOff>342900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019175" y="6286500"/>
        <a:ext cx="44196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0</xdr:colOff>
      <xdr:row>6</xdr:row>
      <xdr:rowOff>142875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2301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0">
      <selection activeCell="I36" sqref="I36"/>
    </sheetView>
  </sheetViews>
  <sheetFormatPr defaultColWidth="10.28125" defaultRowHeight="12.75"/>
  <cols>
    <col min="1" max="13" width="15.28125" style="1" customWidth="1"/>
    <col min="14" max="16384" width="11.003906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2.75"/>
    <row r="10" spans="1:3" ht="12.75">
      <c r="A10" s="4" t="s">
        <v>1</v>
      </c>
      <c r="B10" s="4"/>
      <c r="C10" s="4"/>
    </row>
    <row r="11" spans="1:3" ht="12.75">
      <c r="A11" s="5" t="s">
        <v>2</v>
      </c>
      <c r="B11" s="6">
        <f>6*10^-3</f>
        <v>0.006</v>
      </c>
      <c r="C11" s="7" t="s">
        <v>3</v>
      </c>
    </row>
    <row r="12" spans="1:3" ht="12.75">
      <c r="A12" s="5" t="s">
        <v>4</v>
      </c>
      <c r="B12" s="6">
        <f>5.333*10^-5</f>
        <v>5.3330000000000006E-05</v>
      </c>
      <c r="C12" s="7" t="s">
        <v>3</v>
      </c>
    </row>
    <row r="13" spans="1:3" ht="15.75">
      <c r="A13" s="5" t="s">
        <v>5</v>
      </c>
      <c r="B13" s="8">
        <v>875.3</v>
      </c>
      <c r="C13" s="8" t="s">
        <v>6</v>
      </c>
    </row>
    <row r="14" spans="1:3" ht="15.75">
      <c r="A14" s="5" t="s">
        <v>7</v>
      </c>
      <c r="B14" s="8">
        <v>1.29</v>
      </c>
      <c r="C14" s="8" t="s">
        <v>6</v>
      </c>
    </row>
    <row r="15" spans="1:3" ht="15.75">
      <c r="A15" s="9" t="s">
        <v>8</v>
      </c>
      <c r="B15" s="6">
        <f>1.81*10^-5</f>
        <v>1.8100000000000003E-05</v>
      </c>
      <c r="C15" s="7" t="s">
        <v>9</v>
      </c>
    </row>
    <row r="16" spans="1:3" ht="15.75">
      <c r="A16" s="5" t="s">
        <v>10</v>
      </c>
      <c r="B16" s="6">
        <f>6.25*10^-8</f>
        <v>6.25E-08</v>
      </c>
      <c r="C16" s="8" t="s">
        <v>3</v>
      </c>
    </row>
    <row r="17" spans="1:3" ht="14.25">
      <c r="A17" s="5" t="s">
        <v>11</v>
      </c>
      <c r="B17" s="8">
        <v>9.81</v>
      </c>
      <c r="C17" s="8" t="s">
        <v>12</v>
      </c>
    </row>
    <row r="18" ht="12.75"/>
    <row r="19" spans="1:9" ht="12.75">
      <c r="A19" s="4" t="s">
        <v>13</v>
      </c>
      <c r="B19" s="4"/>
      <c r="C19" s="4"/>
      <c r="D19" s="4"/>
      <c r="E19" s="4" t="s">
        <v>14</v>
      </c>
      <c r="F19" s="4"/>
      <c r="G19" s="4"/>
      <c r="H19" s="4"/>
      <c r="I19" s="4"/>
    </row>
    <row r="20" spans="1:11" ht="31.5">
      <c r="A20" s="10" t="s">
        <v>15</v>
      </c>
      <c r="B20" s="11" t="s">
        <v>16</v>
      </c>
      <c r="C20" s="11" t="s">
        <v>17</v>
      </c>
      <c r="D20" s="10" t="s">
        <v>18</v>
      </c>
      <c r="E20" s="10" t="s">
        <v>19</v>
      </c>
      <c r="F20" s="10" t="s">
        <v>20</v>
      </c>
      <c r="G20" s="10" t="s">
        <v>21</v>
      </c>
      <c r="H20" s="10" t="s">
        <v>22</v>
      </c>
      <c r="I20" s="10" t="s">
        <v>23</v>
      </c>
      <c r="K20"/>
    </row>
    <row r="21" spans="1:11" ht="15" customHeight="1">
      <c r="A21" s="11">
        <v>1</v>
      </c>
      <c r="B21" s="12">
        <v>168</v>
      </c>
      <c r="C21" s="12">
        <v>20</v>
      </c>
      <c r="D21" s="13">
        <v>36</v>
      </c>
      <c r="E21" s="14">
        <f aca="true" t="shared" si="0" ref="E21:E35">C21*$B$12/D21</f>
        <v>2.9627777777777777E-05</v>
      </c>
      <c r="F21" s="15">
        <f aca="true" t="shared" si="1" ref="F21:F35">9*SQRT(2)*PI()*$B$11/B21*SQRT(($B$15)^3*E21^3/(($B$13-$B$14)*$B$17))/0.0000000000000000001</f>
        <v>1.915239650885119</v>
      </c>
      <c r="G21" s="16">
        <f aca="true" t="shared" si="2" ref="G21:G35">SQRT((9*$B$15*E21)/(2*($B$13-$B$14)*$B$17))</f>
        <v>5.305207551043665E-07</v>
      </c>
      <c r="H21" s="16">
        <f aca="true" t="shared" si="3" ref="H21:H35">SQRT(G21^2+(($B$16)^2)/4)-($B$16)/2</f>
        <v>5.001903391694191E-07</v>
      </c>
      <c r="I21" s="17">
        <f aca="true" t="shared" si="4" ref="I21:I35">F21/(1+$B$16/H21)^1.5</f>
        <v>1.6051731445224335</v>
      </c>
      <c r="K21"/>
    </row>
    <row r="22" spans="1:11" ht="15" customHeight="1">
      <c r="A22" s="11">
        <v>2</v>
      </c>
      <c r="B22" s="12"/>
      <c r="C22" s="12"/>
      <c r="D22" s="13"/>
      <c r="E22" s="14" t="e">
        <f t="shared" si="0"/>
        <v>#DIV/0!</v>
      </c>
      <c r="F22" s="15" t="e">
        <f t="shared" si="1"/>
        <v>#DIV/0!</v>
      </c>
      <c r="G22" s="16" t="e">
        <f t="shared" si="2"/>
        <v>#DIV/0!</v>
      </c>
      <c r="H22" s="16" t="e">
        <f t="shared" si="3"/>
        <v>#DIV/0!</v>
      </c>
      <c r="I22" s="17" t="e">
        <f t="shared" si="4"/>
        <v>#DIV/0!</v>
      </c>
      <c r="K22"/>
    </row>
    <row r="23" spans="1:11" ht="12.75">
      <c r="A23" s="11">
        <v>3</v>
      </c>
      <c r="B23" s="12"/>
      <c r="C23" s="12"/>
      <c r="D23" s="13"/>
      <c r="E23" s="14" t="e">
        <f t="shared" si="0"/>
        <v>#DIV/0!</v>
      </c>
      <c r="F23" s="15" t="e">
        <f t="shared" si="1"/>
        <v>#DIV/0!</v>
      </c>
      <c r="G23" s="16" t="e">
        <f t="shared" si="2"/>
        <v>#DIV/0!</v>
      </c>
      <c r="H23" s="16" t="e">
        <f t="shared" si="3"/>
        <v>#DIV/0!</v>
      </c>
      <c r="I23" s="17" t="e">
        <f t="shared" si="4"/>
        <v>#DIV/0!</v>
      </c>
      <c r="K23"/>
    </row>
    <row r="24" spans="1:11" ht="12.75">
      <c r="A24" s="11">
        <v>4</v>
      </c>
      <c r="B24" s="12"/>
      <c r="C24" s="12"/>
      <c r="D24" s="13"/>
      <c r="E24" s="14" t="e">
        <f t="shared" si="0"/>
        <v>#DIV/0!</v>
      </c>
      <c r="F24" s="15" t="e">
        <f t="shared" si="1"/>
        <v>#DIV/0!</v>
      </c>
      <c r="G24" s="16" t="e">
        <f t="shared" si="2"/>
        <v>#DIV/0!</v>
      </c>
      <c r="H24" s="16" t="e">
        <f t="shared" si="3"/>
        <v>#DIV/0!</v>
      </c>
      <c r="I24" s="17" t="e">
        <f t="shared" si="4"/>
        <v>#DIV/0!</v>
      </c>
      <c r="K24"/>
    </row>
    <row r="25" spans="1:11" ht="12.75">
      <c r="A25" s="11">
        <v>5</v>
      </c>
      <c r="B25" s="12"/>
      <c r="C25" s="12"/>
      <c r="D25" s="13"/>
      <c r="E25" s="14" t="e">
        <f t="shared" si="0"/>
        <v>#DIV/0!</v>
      </c>
      <c r="F25" s="15" t="e">
        <f t="shared" si="1"/>
        <v>#DIV/0!</v>
      </c>
      <c r="G25" s="16" t="e">
        <f t="shared" si="2"/>
        <v>#DIV/0!</v>
      </c>
      <c r="H25" s="16" t="e">
        <f t="shared" si="3"/>
        <v>#DIV/0!</v>
      </c>
      <c r="I25" s="17" t="e">
        <f t="shared" si="4"/>
        <v>#DIV/0!</v>
      </c>
      <c r="K25"/>
    </row>
    <row r="26" spans="1:11" ht="12.75">
      <c r="A26" s="11">
        <v>6</v>
      </c>
      <c r="B26" s="12"/>
      <c r="C26" s="12"/>
      <c r="D26" s="13"/>
      <c r="E26" s="14" t="e">
        <f t="shared" si="0"/>
        <v>#DIV/0!</v>
      </c>
      <c r="F26" s="15" t="e">
        <f t="shared" si="1"/>
        <v>#DIV/0!</v>
      </c>
      <c r="G26" s="16" t="e">
        <f t="shared" si="2"/>
        <v>#DIV/0!</v>
      </c>
      <c r="H26" s="16" t="e">
        <f t="shared" si="3"/>
        <v>#DIV/0!</v>
      </c>
      <c r="I26" s="17" t="e">
        <f t="shared" si="4"/>
        <v>#DIV/0!</v>
      </c>
      <c r="K26"/>
    </row>
    <row r="27" spans="1:11" ht="12.75">
      <c r="A27" s="11">
        <v>7</v>
      </c>
      <c r="B27" s="12"/>
      <c r="C27" s="12"/>
      <c r="D27" s="13"/>
      <c r="E27" s="14" t="e">
        <f t="shared" si="0"/>
        <v>#DIV/0!</v>
      </c>
      <c r="F27" s="15" t="e">
        <f t="shared" si="1"/>
        <v>#DIV/0!</v>
      </c>
      <c r="G27" s="16" t="e">
        <f t="shared" si="2"/>
        <v>#DIV/0!</v>
      </c>
      <c r="H27" s="16" t="e">
        <f t="shared" si="3"/>
        <v>#DIV/0!</v>
      </c>
      <c r="I27" s="17" t="e">
        <f t="shared" si="4"/>
        <v>#DIV/0!</v>
      </c>
      <c r="K27"/>
    </row>
    <row r="28" spans="1:11" ht="12.75">
      <c r="A28" s="11">
        <v>8</v>
      </c>
      <c r="B28" s="12"/>
      <c r="C28" s="12"/>
      <c r="D28" s="13"/>
      <c r="E28" s="14" t="e">
        <f t="shared" si="0"/>
        <v>#DIV/0!</v>
      </c>
      <c r="F28" s="15" t="e">
        <f t="shared" si="1"/>
        <v>#DIV/0!</v>
      </c>
      <c r="G28" s="16" t="e">
        <f t="shared" si="2"/>
        <v>#DIV/0!</v>
      </c>
      <c r="H28" s="16" t="e">
        <f t="shared" si="3"/>
        <v>#DIV/0!</v>
      </c>
      <c r="I28" s="17" t="e">
        <f t="shared" si="4"/>
        <v>#DIV/0!</v>
      </c>
      <c r="K28"/>
    </row>
    <row r="29" spans="1:11" ht="12.75">
      <c r="A29" s="11">
        <v>9</v>
      </c>
      <c r="B29" s="12"/>
      <c r="C29" s="12"/>
      <c r="D29" s="13"/>
      <c r="E29" s="14" t="e">
        <f t="shared" si="0"/>
        <v>#DIV/0!</v>
      </c>
      <c r="F29" s="15" t="e">
        <f t="shared" si="1"/>
        <v>#DIV/0!</v>
      </c>
      <c r="G29" s="16" t="e">
        <f t="shared" si="2"/>
        <v>#DIV/0!</v>
      </c>
      <c r="H29" s="16" t="e">
        <f t="shared" si="3"/>
        <v>#DIV/0!</v>
      </c>
      <c r="I29" s="17" t="e">
        <f t="shared" si="4"/>
        <v>#DIV/0!</v>
      </c>
      <c r="K29"/>
    </row>
    <row r="30" spans="1:11" ht="12.75">
      <c r="A30" s="11">
        <v>10</v>
      </c>
      <c r="B30" s="12"/>
      <c r="C30" s="12"/>
      <c r="D30" s="13"/>
      <c r="E30" s="14" t="e">
        <f t="shared" si="0"/>
        <v>#DIV/0!</v>
      </c>
      <c r="F30" s="15" t="e">
        <f t="shared" si="1"/>
        <v>#DIV/0!</v>
      </c>
      <c r="G30" s="16" t="e">
        <f t="shared" si="2"/>
        <v>#DIV/0!</v>
      </c>
      <c r="H30" s="16" t="e">
        <f t="shared" si="3"/>
        <v>#DIV/0!</v>
      </c>
      <c r="I30" s="17" t="e">
        <f t="shared" si="4"/>
        <v>#DIV/0!</v>
      </c>
      <c r="K30"/>
    </row>
    <row r="31" spans="1:11" ht="12.75">
      <c r="A31" s="11">
        <v>11</v>
      </c>
      <c r="B31" s="12"/>
      <c r="C31" s="12"/>
      <c r="D31" s="13"/>
      <c r="E31" s="14" t="e">
        <f t="shared" si="0"/>
        <v>#DIV/0!</v>
      </c>
      <c r="F31" s="15" t="e">
        <f t="shared" si="1"/>
        <v>#DIV/0!</v>
      </c>
      <c r="G31" s="16" t="e">
        <f t="shared" si="2"/>
        <v>#DIV/0!</v>
      </c>
      <c r="H31" s="16" t="e">
        <f t="shared" si="3"/>
        <v>#DIV/0!</v>
      </c>
      <c r="I31" s="17" t="e">
        <f t="shared" si="4"/>
        <v>#DIV/0!</v>
      </c>
      <c r="K31"/>
    </row>
    <row r="32" spans="1:11" ht="12.75">
      <c r="A32" s="11">
        <v>12</v>
      </c>
      <c r="B32" s="12"/>
      <c r="C32" s="12"/>
      <c r="D32" s="13"/>
      <c r="E32" s="14" t="e">
        <f t="shared" si="0"/>
        <v>#DIV/0!</v>
      </c>
      <c r="F32" s="15" t="e">
        <f t="shared" si="1"/>
        <v>#DIV/0!</v>
      </c>
      <c r="G32" s="16" t="e">
        <f t="shared" si="2"/>
        <v>#DIV/0!</v>
      </c>
      <c r="H32" s="16" t="e">
        <f t="shared" si="3"/>
        <v>#DIV/0!</v>
      </c>
      <c r="I32" s="17" t="e">
        <f t="shared" si="4"/>
        <v>#DIV/0!</v>
      </c>
      <c r="K32"/>
    </row>
    <row r="33" spans="1:11" ht="12.75">
      <c r="A33" s="11">
        <v>13</v>
      </c>
      <c r="B33" s="12"/>
      <c r="C33" s="12"/>
      <c r="D33" s="13"/>
      <c r="E33" s="14" t="e">
        <f t="shared" si="0"/>
        <v>#DIV/0!</v>
      </c>
      <c r="F33" s="15" t="e">
        <f t="shared" si="1"/>
        <v>#DIV/0!</v>
      </c>
      <c r="G33" s="16" t="e">
        <f t="shared" si="2"/>
        <v>#DIV/0!</v>
      </c>
      <c r="H33" s="16" t="e">
        <f t="shared" si="3"/>
        <v>#DIV/0!</v>
      </c>
      <c r="I33" s="17" t="e">
        <f t="shared" si="4"/>
        <v>#DIV/0!</v>
      </c>
      <c r="K33"/>
    </row>
    <row r="34" spans="1:11" ht="12.75">
      <c r="A34" s="11">
        <v>14</v>
      </c>
      <c r="B34" s="12"/>
      <c r="C34" s="12"/>
      <c r="D34" s="13"/>
      <c r="E34" s="14" t="e">
        <f t="shared" si="0"/>
        <v>#DIV/0!</v>
      </c>
      <c r="F34" s="15" t="e">
        <f t="shared" si="1"/>
        <v>#DIV/0!</v>
      </c>
      <c r="G34" s="16" t="e">
        <f t="shared" si="2"/>
        <v>#DIV/0!</v>
      </c>
      <c r="H34" s="16" t="e">
        <f t="shared" si="3"/>
        <v>#DIV/0!</v>
      </c>
      <c r="I34" s="17" t="e">
        <f t="shared" si="4"/>
        <v>#DIV/0!</v>
      </c>
      <c r="K34"/>
    </row>
    <row r="35" spans="1:11" ht="12.75">
      <c r="A35" s="11">
        <v>15</v>
      </c>
      <c r="B35" s="12"/>
      <c r="C35" s="12"/>
      <c r="D35" s="13"/>
      <c r="E35" s="14" t="e">
        <f t="shared" si="0"/>
        <v>#DIV/0!</v>
      </c>
      <c r="F35" s="15" t="e">
        <f t="shared" si="1"/>
        <v>#DIV/0!</v>
      </c>
      <c r="G35" s="16" t="e">
        <f t="shared" si="2"/>
        <v>#DIV/0!</v>
      </c>
      <c r="H35" s="16" t="e">
        <f t="shared" si="3"/>
        <v>#DIV/0!</v>
      </c>
      <c r="I35" s="17" t="e">
        <f t="shared" si="4"/>
        <v>#DIV/0!</v>
      </c>
      <c r="K3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 selectLockedCells="1" selectUnlockedCells="1"/>
  <mergeCells count="5">
    <mergeCell ref="A1:J7"/>
    <mergeCell ref="A8:L8"/>
    <mergeCell ref="A10:C10"/>
    <mergeCell ref="A19:D19"/>
    <mergeCell ref="E19:I19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Unkelbach</cp:lastModifiedBy>
  <dcterms:created xsi:type="dcterms:W3CDTF">2013-12-10T14:59:57Z</dcterms:created>
  <dcterms:modified xsi:type="dcterms:W3CDTF">2018-11-16T17:54:22Z</dcterms:modified>
  <cp:category/>
  <cp:version/>
  <cp:contentType/>
  <cp:contentStatus/>
  <cp:revision>14</cp:revision>
</cp:coreProperties>
</file>