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</sheets>
  <definedNames>
    <definedName name="A">'Tabelle1'!$B$8</definedName>
    <definedName name="c">'Tabelle1'!$B$10</definedName>
    <definedName name="_xlnm.Print_Area" localSheetId="0">'Tabelle1'!$A$1:$L$199</definedName>
    <definedName name="Dt">'Tabelle1'!$B$5</definedName>
    <definedName name="g">'Tabelle1'!$B$6</definedName>
    <definedName name="m">'Tabelle1'!$B$7</definedName>
    <definedName name="r">'Tabelle1'!$B$9</definedName>
    <definedName name="t">'Tabelle1'!#REF!</definedName>
    <definedName name="v">'Tabelle1'!$B$4</definedName>
    <definedName name="x">'Tabelle1'!$B$3</definedName>
  </definedNames>
  <calcPr fullCalcOnLoad="1"/>
</workbook>
</file>

<file path=xl/sharedStrings.xml><?xml version="1.0" encoding="utf-8"?>
<sst xmlns="http://schemas.openxmlformats.org/spreadsheetml/2006/main" count="28" uniqueCount="25">
  <si>
    <t>m</t>
  </si>
  <si>
    <t>m/s</t>
  </si>
  <si>
    <t>s</t>
  </si>
  <si>
    <t>t in s</t>
  </si>
  <si>
    <t>Anfangswerte</t>
  </si>
  <si>
    <t>x(0) =</t>
  </si>
  <si>
    <t>v(0) =</t>
  </si>
  <si>
    <t>kg</t>
  </si>
  <si>
    <r>
      <t>m/s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</si>
  <si>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2</t>
    </r>
  </si>
  <si>
    <r>
      <t>kg/m</t>
    </r>
    <r>
      <rPr>
        <vertAlign val="superscript"/>
        <sz val="12"/>
        <rFont val="Times New Roman"/>
        <family val="1"/>
      </rPr>
      <t>-3</t>
    </r>
  </si>
  <si>
    <r>
      <t>D</t>
    </r>
    <r>
      <rPr>
        <sz val="12"/>
        <rFont val="Times New Roman"/>
        <family val="1"/>
      </rPr>
      <t>t =</t>
    </r>
  </si>
  <si>
    <t>g =</t>
  </si>
  <si>
    <t>m =</t>
  </si>
  <si>
    <t>A =</t>
  </si>
  <si>
    <r>
      <t>c</t>
    </r>
    <r>
      <rPr>
        <vertAlign val="subscript"/>
        <sz val="12"/>
        <rFont val="Times New Roman"/>
        <family val="1"/>
      </rPr>
      <t xml:space="preserve">w </t>
    </r>
    <r>
      <rPr>
        <sz val="12"/>
        <rFont val="Times New Roman"/>
        <family val="1"/>
      </rPr>
      <t>=</t>
    </r>
  </si>
  <si>
    <r>
      <t>r</t>
    </r>
    <r>
      <rPr>
        <vertAlign val="subscript"/>
        <sz val="12"/>
        <rFont val="Times New Roman"/>
        <family val="1"/>
      </rPr>
      <t>L</t>
    </r>
    <r>
      <rPr>
        <sz val="12"/>
        <rFont val="Symbol"/>
        <family val="1"/>
      </rPr>
      <t xml:space="preserve"> </t>
    </r>
    <r>
      <rPr>
        <sz val="12"/>
        <rFont val="Times New Roman"/>
        <family val="1"/>
      </rPr>
      <t>=</t>
    </r>
  </si>
  <si>
    <r>
      <t xml:space="preserve"> Fallen mit Reibung
</t>
    </r>
    <r>
      <rPr>
        <sz val="16"/>
        <rFont val="Times New Roman"/>
        <family val="1"/>
      </rPr>
      <t xml:space="preserve">Methode der kleinen Schritte -  Halbschrittverfahren
</t>
    </r>
  </si>
  <si>
    <t xml:space="preserve">Nur jeder 10. berechnete Wert </t>
  </si>
  <si>
    <t>wird in der Tabelle dargestellt!</t>
  </si>
  <si>
    <t>Hinweis:</t>
  </si>
  <si>
    <r>
      <t>a(t) = g - (c</t>
    </r>
    <r>
      <rPr>
        <vertAlign val="subscript"/>
        <sz val="16"/>
        <rFont val="Times New Roman"/>
        <family val="1"/>
      </rPr>
      <t>w</t>
    </r>
    <r>
      <rPr>
        <sz val="16"/>
        <rFont val="Times New Roman"/>
        <family val="1"/>
      </rPr>
      <t>·</t>
    </r>
    <r>
      <rPr>
        <sz val="16"/>
        <rFont val="Symbol"/>
        <family val="1"/>
      </rPr>
      <t>r</t>
    </r>
    <r>
      <rPr>
        <vertAlign val="subscript"/>
        <sz val="16"/>
        <rFont val="Times New Roman"/>
        <family val="1"/>
      </rPr>
      <t>L</t>
    </r>
    <r>
      <rPr>
        <sz val="16"/>
        <rFont val="Times New Roman"/>
        <family val="1"/>
      </rPr>
      <t>·A·v(t)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)/(2·m) 
in m/s</t>
    </r>
    <r>
      <rPr>
        <vertAlign val="superscript"/>
        <sz val="16"/>
        <rFont val="Times New Roman"/>
        <family val="1"/>
      </rPr>
      <t>2</t>
    </r>
  </si>
  <si>
    <r>
      <t>v(t+</t>
    </r>
    <r>
      <rPr>
        <sz val="16"/>
        <rFont val="Symbol"/>
        <family val="1"/>
      </rPr>
      <t>D</t>
    </r>
    <r>
      <rPr>
        <sz val="16"/>
        <rFont val="Times New Roman"/>
        <family val="1"/>
      </rPr>
      <t>t) = v(t) + a·</t>
    </r>
    <r>
      <rPr>
        <sz val="16"/>
        <rFont val="Symbol"/>
        <family val="1"/>
      </rPr>
      <t>D</t>
    </r>
    <r>
      <rPr>
        <sz val="16"/>
        <rFont val="Times New Roman"/>
        <family val="1"/>
      </rPr>
      <t>t 
in m/s</t>
    </r>
  </si>
  <si>
    <r>
      <t>v</t>
    </r>
    <r>
      <rPr>
        <vertAlign val="subscript"/>
        <sz val="16"/>
        <rFont val="Times New Roman"/>
        <family val="1"/>
      </rPr>
      <t>neu</t>
    </r>
    <r>
      <rPr>
        <sz val="16"/>
        <rFont val="Times New Roman"/>
        <family val="1"/>
      </rPr>
      <t xml:space="preserve"> = v</t>
    </r>
    <r>
      <rPr>
        <vertAlign val="subscript"/>
        <sz val="16"/>
        <rFont val="Times New Roman"/>
        <family val="1"/>
      </rPr>
      <t>alt</t>
    </r>
    <r>
      <rPr>
        <sz val="16"/>
        <rFont val="Times New Roman"/>
        <family val="1"/>
      </rPr>
      <t xml:space="preserve"> + a·</t>
    </r>
    <r>
      <rPr>
        <sz val="16"/>
        <rFont val="Symbol"/>
        <family val="1"/>
      </rPr>
      <t>D</t>
    </r>
    <r>
      <rPr>
        <sz val="16"/>
        <rFont val="Times New Roman"/>
        <family val="1"/>
      </rPr>
      <t>t 
in m/s</t>
    </r>
  </si>
  <si>
    <r>
      <t>x(t+</t>
    </r>
    <r>
      <rPr>
        <sz val="16"/>
        <rFont val="Symbol"/>
        <family val="1"/>
      </rPr>
      <t>D</t>
    </r>
    <r>
      <rPr>
        <sz val="16"/>
        <rFont val="Times New Roman"/>
        <family val="1"/>
      </rPr>
      <t>t) = x(t) + v</t>
    </r>
    <r>
      <rPr>
        <sz val="16"/>
        <rFont val="Times New Roman"/>
        <family val="1"/>
      </rPr>
      <t>·</t>
    </r>
    <r>
      <rPr>
        <sz val="16"/>
        <rFont val="Symbol"/>
        <family val="1"/>
      </rPr>
      <t>D</t>
    </r>
    <r>
      <rPr>
        <sz val="16"/>
        <rFont val="Times New Roman"/>
        <family val="1"/>
      </rPr>
      <t>t
 in m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</si>
</sst>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26">
    <font>
      <sz val="10"/>
      <name val="Arial"/>
      <family val="0"/>
    </font>
    <font>
      <sz val="10"/>
      <name val="Symbol"/>
      <family val="1"/>
    </font>
    <font>
      <sz val="12"/>
      <name val="Arial"/>
      <family val="2"/>
    </font>
    <font>
      <sz val="12"/>
      <name val="Symbol"/>
      <family val="1"/>
    </font>
    <font>
      <b/>
      <sz val="1.75"/>
      <name val="Arial"/>
      <family val="2"/>
    </font>
    <font>
      <sz val="1.5"/>
      <name val="Arial"/>
      <family val="2"/>
    </font>
    <font>
      <sz val="2.25"/>
      <name val="Arial"/>
      <family val="0"/>
    </font>
    <font>
      <sz val="1.75"/>
      <name val="Arial"/>
      <family val="0"/>
    </font>
    <font>
      <b/>
      <sz val="1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22.5"/>
      <name val="Arial"/>
      <family val="0"/>
    </font>
    <font>
      <sz val="20.75"/>
      <name val="Arial"/>
      <family val="0"/>
    </font>
    <font>
      <sz val="21"/>
      <name val="Times New Roman"/>
      <family val="1"/>
    </font>
    <font>
      <sz val="24"/>
      <name val="Times New Roman"/>
      <family val="1"/>
    </font>
    <font>
      <sz val="21.75"/>
      <name val="Times New Roman"/>
      <family val="1"/>
    </font>
    <font>
      <b/>
      <i/>
      <sz val="12"/>
      <name val="Times New Roman"/>
      <family val="1"/>
    </font>
    <font>
      <sz val="11.25"/>
      <name val="Times New Roman"/>
      <family val="1"/>
    </font>
    <font>
      <vertAlign val="subscript"/>
      <sz val="16"/>
      <name val="Times New Roman"/>
      <family val="1"/>
    </font>
    <font>
      <sz val="16"/>
      <name val="Symbol"/>
      <family val="1"/>
    </font>
    <font>
      <vertAlign val="superscript"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172" fontId="11" fillId="2" borderId="1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/>
    </xf>
    <xf numFmtId="172" fontId="11" fillId="2" borderId="3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t-x- und t-v-Diagramm des freien Falls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Tabelle1!$I$12</c:f>
              <c:strCache>
                <c:ptCount val="1"/>
                <c:pt idx="0">
                  <c:v>v(t+Dt) = v(t) + a·Dt 
in m/s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Tabelle1!$G$13:$G$23</c:f>
              <c:numCache>
                <c:ptCount val="2"/>
                <c:pt idx="0">
                  <c:v>0</c:v>
                </c:pt>
                <c:pt idx="1">
                  <c:v>0.9999999999999999</c:v>
                </c:pt>
              </c:numCache>
            </c:numRef>
          </c:xVal>
          <c:yVal>
            <c:numRef>
              <c:f>Tabelle1!$I$13:$I$23</c:f>
              <c:numCache>
                <c:ptCount val="2"/>
                <c:pt idx="0">
                  <c:v>0</c:v>
                </c:pt>
                <c:pt idx="1">
                  <c:v>9.626352623713663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Tabelle1!$K$12</c:f>
              <c:strCache>
                <c:ptCount val="1"/>
                <c:pt idx="0">
                  <c:v>x(t+Dt) = x(t) + v·Dt
 in 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Tabelle1!$G$13:$G$23</c:f>
              <c:numCache>
                <c:ptCount val="2"/>
                <c:pt idx="0">
                  <c:v>0</c:v>
                </c:pt>
                <c:pt idx="1">
                  <c:v>0.9999999999999999</c:v>
                </c:pt>
              </c:numCache>
            </c:numRef>
          </c:xVal>
          <c:yVal>
            <c:numRef>
              <c:f>Tabelle1!$K$13:$K$23</c:f>
              <c:numCache>
                <c:ptCount val="2"/>
                <c:pt idx="0">
                  <c:v>0.04905000000000001</c:v>
                </c:pt>
                <c:pt idx="1">
                  <c:v>4.918954578428462</c:v>
                </c:pt>
              </c:numCache>
            </c:numRef>
          </c:yVal>
          <c:smooth val="1"/>
        </c:ser>
        <c:axId val="17363459"/>
        <c:axId val="22053404"/>
      </c:scatterChart>
      <c:valAx>
        <c:axId val="17363459"/>
        <c:scaling>
          <c:orientation val="minMax"/>
          <c:max val="1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/>
          <c:overlay val="0"/>
          <c:spPr>
            <a:ln w="3175"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crossBetween val="midCat"/>
        <c:dispUnits/>
      </c:valAx>
      <c:valAx>
        <c:axId val="2205340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7363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15"/>
          <c:w val="0.96675"/>
          <c:h val="0.879"/>
        </c:manualLayout>
      </c:layout>
      <c:scatterChart>
        <c:scatterStyle val="smooth"/>
        <c:varyColors val="0"/>
        <c:ser>
          <c:idx val="0"/>
          <c:order val="0"/>
          <c:tx>
            <c:v>Beschleunigung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Tabelle1!$G$13:$G$143</c:f>
              <c:numCache>
                <c:ptCount val="14"/>
                <c:pt idx="0">
                  <c:v>0</c:v>
                </c:pt>
                <c:pt idx="1">
                  <c:v>0.9999999999999999</c:v>
                </c:pt>
                <c:pt idx="2">
                  <c:v>2.0000000000000004</c:v>
                </c:pt>
                <c:pt idx="3">
                  <c:v>3.0000000000000013</c:v>
                </c:pt>
                <c:pt idx="4">
                  <c:v>4.000000000000002</c:v>
                </c:pt>
                <c:pt idx="5">
                  <c:v>4.999999999999998</c:v>
                </c:pt>
                <c:pt idx="6">
                  <c:v>5.999999999999995</c:v>
                </c:pt>
                <c:pt idx="7">
                  <c:v>6.999999999999991</c:v>
                </c:pt>
                <c:pt idx="8">
                  <c:v>7.999999999999988</c:v>
                </c:pt>
                <c:pt idx="9">
                  <c:v>8.999999999999984</c:v>
                </c:pt>
                <c:pt idx="10">
                  <c:v>9.99999999999998</c:v>
                </c:pt>
                <c:pt idx="11">
                  <c:v>10.999999999999977</c:v>
                </c:pt>
                <c:pt idx="12">
                  <c:v>11.999999999999973</c:v>
                </c:pt>
                <c:pt idx="13">
                  <c:v>12.99999999999997</c:v>
                </c:pt>
              </c:numCache>
            </c:numRef>
          </c:xVal>
          <c:yVal>
            <c:numRef>
              <c:f>Tabelle1!$H$13:$H$143</c:f>
              <c:numCache>
                <c:ptCount val="14"/>
                <c:pt idx="0">
                  <c:v>9.81</c:v>
                </c:pt>
                <c:pt idx="1">
                  <c:v>9.293660086185774</c:v>
                </c:pt>
                <c:pt idx="2">
                  <c:v>7.7528584136356535</c:v>
                </c:pt>
                <c:pt idx="3">
                  <c:v>5.798869438785108</c:v>
                </c:pt>
                <c:pt idx="4">
                  <c:v>3.990399481794052</c:v>
                </c:pt>
                <c:pt idx="5">
                  <c:v>2.5902508914541063</c:v>
                </c:pt>
                <c:pt idx="6">
                  <c:v>1.618107114325559</c:v>
                </c:pt>
                <c:pt idx="7">
                  <c:v>0.9866832238534382</c:v>
                </c:pt>
                <c:pt idx="8">
                  <c:v>0.592808331131879</c:v>
                </c:pt>
                <c:pt idx="9">
                  <c:v>0.35299819324781545</c:v>
                </c:pt>
                <c:pt idx="10">
                  <c:v>0.20908197288651742</c:v>
                </c:pt>
                <c:pt idx="11">
                  <c:v>0.12344923872793245</c:v>
                </c:pt>
                <c:pt idx="12">
                  <c:v>0.07275275161817696</c:v>
                </c:pt>
                <c:pt idx="13">
                  <c:v>0.04282845294131299</c:v>
                </c:pt>
              </c:numCache>
            </c:numRef>
          </c:yVal>
          <c:smooth val="1"/>
        </c:ser>
        <c:ser>
          <c:idx val="1"/>
          <c:order val="1"/>
          <c:tx>
            <c:v>Geschwindigkeit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Tabelle1!$G$13:$G$143</c:f>
              <c:numCache>
                <c:ptCount val="14"/>
                <c:pt idx="0">
                  <c:v>0</c:v>
                </c:pt>
                <c:pt idx="1">
                  <c:v>0.9999999999999999</c:v>
                </c:pt>
                <c:pt idx="2">
                  <c:v>2.0000000000000004</c:v>
                </c:pt>
                <c:pt idx="3">
                  <c:v>3.0000000000000013</c:v>
                </c:pt>
                <c:pt idx="4">
                  <c:v>4.000000000000002</c:v>
                </c:pt>
                <c:pt idx="5">
                  <c:v>4.999999999999998</c:v>
                </c:pt>
                <c:pt idx="6">
                  <c:v>5.999999999999995</c:v>
                </c:pt>
                <c:pt idx="7">
                  <c:v>6.999999999999991</c:v>
                </c:pt>
                <c:pt idx="8">
                  <c:v>7.999999999999988</c:v>
                </c:pt>
                <c:pt idx="9">
                  <c:v>8.999999999999984</c:v>
                </c:pt>
                <c:pt idx="10">
                  <c:v>9.99999999999998</c:v>
                </c:pt>
                <c:pt idx="11">
                  <c:v>10.999999999999977</c:v>
                </c:pt>
                <c:pt idx="12">
                  <c:v>11.999999999999973</c:v>
                </c:pt>
                <c:pt idx="13">
                  <c:v>12.99999999999997</c:v>
                </c:pt>
              </c:numCache>
            </c:numRef>
          </c:xVal>
          <c:yVal>
            <c:numRef>
              <c:f>Tabelle1!$I$13:$I$143</c:f>
              <c:numCache>
                <c:ptCount val="14"/>
                <c:pt idx="0">
                  <c:v>0</c:v>
                </c:pt>
                <c:pt idx="1">
                  <c:v>9.626352623713663</c:v>
                </c:pt>
                <c:pt idx="2">
                  <c:v>18.134619257607316</c:v>
                </c:pt>
                <c:pt idx="3">
                  <c:v>24.81998386146372</c:v>
                </c:pt>
                <c:pt idx="4">
                  <c:v>29.59666583934566</c:v>
                </c:pt>
                <c:pt idx="5">
                  <c:v>32.779883876812654</c:v>
                </c:pt>
                <c:pt idx="6">
                  <c:v>34.80302325707189</c:v>
                </c:pt>
                <c:pt idx="7">
                  <c:v>36.05015784355777</c:v>
                </c:pt>
                <c:pt idx="8">
                  <c:v>36.80445092280327</c:v>
                </c:pt>
                <c:pt idx="9">
                  <c:v>37.25541294026639</c:v>
                </c:pt>
                <c:pt idx="10">
                  <c:v>37.52315897007233</c:v>
                </c:pt>
                <c:pt idx="11">
                  <c:v>37.681469904704436</c:v>
                </c:pt>
                <c:pt idx="12">
                  <c:v>37.77484603844596</c:v>
                </c:pt>
                <c:pt idx="13">
                  <c:v>37.829842333144576</c:v>
                </c:pt>
              </c:numCache>
            </c:numRef>
          </c:yVal>
          <c:smooth val="1"/>
        </c:ser>
        <c:ser>
          <c:idx val="3"/>
          <c:order val="2"/>
          <c:tx>
            <c:v>Ort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Tabelle1!$G$13:$G$143</c:f>
              <c:numCache>
                <c:ptCount val="14"/>
                <c:pt idx="0">
                  <c:v>0</c:v>
                </c:pt>
                <c:pt idx="1">
                  <c:v>0.9999999999999999</c:v>
                </c:pt>
                <c:pt idx="2">
                  <c:v>2.0000000000000004</c:v>
                </c:pt>
                <c:pt idx="3">
                  <c:v>3.0000000000000013</c:v>
                </c:pt>
                <c:pt idx="4">
                  <c:v>4.000000000000002</c:v>
                </c:pt>
                <c:pt idx="5">
                  <c:v>4.999999999999998</c:v>
                </c:pt>
                <c:pt idx="6">
                  <c:v>5.999999999999995</c:v>
                </c:pt>
                <c:pt idx="7">
                  <c:v>6.999999999999991</c:v>
                </c:pt>
                <c:pt idx="8">
                  <c:v>7.999999999999988</c:v>
                </c:pt>
                <c:pt idx="9">
                  <c:v>8.999999999999984</c:v>
                </c:pt>
                <c:pt idx="10">
                  <c:v>9.99999999999998</c:v>
                </c:pt>
                <c:pt idx="11">
                  <c:v>10.999999999999977</c:v>
                </c:pt>
                <c:pt idx="12">
                  <c:v>11.999999999999973</c:v>
                </c:pt>
                <c:pt idx="13">
                  <c:v>12.99999999999997</c:v>
                </c:pt>
              </c:numCache>
            </c:numRef>
          </c:xVal>
          <c:yVal>
            <c:numRef>
              <c:f>Tabelle1!$K$13:$K$143</c:f>
              <c:numCache>
                <c:ptCount val="14"/>
                <c:pt idx="0">
                  <c:v>0.04905000000000001</c:v>
                </c:pt>
                <c:pt idx="1">
                  <c:v>4.918954578428462</c:v>
                </c:pt>
                <c:pt idx="2">
                  <c:v>18.99563980260773</c:v>
                </c:pt>
                <c:pt idx="3">
                  <c:v>40.7915082997022</c:v>
                </c:pt>
                <c:pt idx="4">
                  <c:v>68.39965494413795</c:v>
                </c:pt>
                <c:pt idx="5">
                  <c:v>100.0329302970018</c:v>
                </c:pt>
                <c:pt idx="6">
                  <c:v>134.29217915386357</c:v>
                </c:pt>
                <c:pt idx="7">
                  <c:v>170.197680397076</c:v>
                </c:pt>
                <c:pt idx="8">
                  <c:v>207.1093662631429</c:v>
                </c:pt>
                <c:pt idx="9">
                  <c:v>244.62646094483645</c:v>
                </c:pt>
                <c:pt idx="10">
                  <c:v>282.5043790670928</c:v>
                </c:pt>
                <c:pt idx="11">
                  <c:v>320.59612891135254</c:v>
                </c:pt>
                <c:pt idx="12">
                  <c:v>358.8141728261075</c:v>
                </c:pt>
                <c:pt idx="13">
                  <c:v>397.1066601627653</c:v>
                </c:pt>
              </c:numCache>
            </c:numRef>
          </c:yVal>
          <c:smooth val="1"/>
        </c:ser>
        <c:axId val="64262909"/>
        <c:axId val="41495270"/>
      </c:scatterChart>
      <c:valAx>
        <c:axId val="64262909"/>
        <c:scaling>
          <c:orientation val="minMax"/>
          <c:max val="13.5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1495270"/>
        <c:crosses val="autoZero"/>
        <c:crossBetween val="midCat"/>
        <c:dispUnits/>
      </c:valAx>
      <c:valAx>
        <c:axId val="41495270"/>
        <c:scaling>
          <c:orientation val="minMax"/>
          <c:max val="42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42629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4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2400" b="0" i="0" u="none" baseline="0"/>
            </a:pPr>
          </a:p>
        </c:txPr>
      </c:legendEntry>
      <c:layout>
        <c:manualLayout>
          <c:xMode val="edge"/>
          <c:yMode val="edge"/>
          <c:x val="0.6795"/>
          <c:y val="0.3085"/>
          <c:w val="0.211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</cdr:x>
      <cdr:y>0.87775</cdr:y>
    </cdr:from>
    <cdr:to>
      <cdr:x>0.98925</cdr:x>
      <cdr:y>0.935</cdr:y>
    </cdr:to>
    <cdr:sp>
      <cdr:nvSpPr>
        <cdr:cNvPr id="1" name="TextBox 1"/>
        <cdr:cNvSpPr txBox="1">
          <a:spLocks noChangeArrowheads="1"/>
        </cdr:cNvSpPr>
      </cdr:nvSpPr>
      <cdr:spPr>
        <a:xfrm>
          <a:off x="12115800" y="7239000"/>
          <a:ext cx="14478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75" b="0" i="0" u="none" baseline="0"/>
            <a:t>t in 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14982825" y="4229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10</xdr:row>
      <xdr:rowOff>19050</xdr:rowOff>
    </xdr:from>
    <xdr:to>
      <xdr:col>4</xdr:col>
      <xdr:colOff>342900</xdr:colOff>
      <xdr:row>32</xdr:row>
      <xdr:rowOff>57150</xdr:rowOff>
    </xdr:to>
    <xdr:grpSp>
      <xdr:nvGrpSpPr>
        <xdr:cNvPr id="2" name="Group 15"/>
        <xdr:cNvGrpSpPr>
          <a:grpSpLocks/>
        </xdr:cNvGrpSpPr>
      </xdr:nvGrpSpPr>
      <xdr:grpSpPr>
        <a:xfrm>
          <a:off x="85725" y="3038475"/>
          <a:ext cx="1857375" cy="1247775"/>
          <a:chOff x="9" y="316"/>
          <a:chExt cx="179" cy="118"/>
        </a:xfrm>
        <a:solidFill>
          <a:srgbClr val="FFFFFF"/>
        </a:solidFill>
      </xdr:grpSpPr>
      <xdr:sp>
        <xdr:nvSpPr>
          <xdr:cNvPr id="3" name="TextBox 13"/>
          <xdr:cNvSpPr txBox="1">
            <a:spLocks noChangeArrowheads="1"/>
          </xdr:cNvSpPr>
        </xdr:nvSpPr>
        <xdr:spPr>
          <a:xfrm>
            <a:off x="9" y="351"/>
            <a:ext cx="179" cy="8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CC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Variation der Anfangswerte in der blauen Spalte</a:t>
            </a:r>
          </a:p>
        </xdr:txBody>
      </xdr:sp>
      <xdr:sp>
        <xdr:nvSpPr>
          <xdr:cNvPr id="4" name="Line 14"/>
          <xdr:cNvSpPr>
            <a:spLocks/>
          </xdr:cNvSpPr>
        </xdr:nvSpPr>
        <xdr:spPr>
          <a:xfrm flipV="1">
            <a:off x="55" y="31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1524000</xdr:colOff>
      <xdr:row>1</xdr:row>
      <xdr:rowOff>95250</xdr:rowOff>
    </xdr:from>
    <xdr:to>
      <xdr:col>9</xdr:col>
      <xdr:colOff>409575</xdr:colOff>
      <xdr:row>10</xdr:row>
      <xdr:rowOff>76200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057275"/>
          <a:ext cx="32861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147</xdr:row>
      <xdr:rowOff>0</xdr:rowOff>
    </xdr:from>
    <xdr:to>
      <xdr:col>11</xdr:col>
      <xdr:colOff>1447800</xdr:colOff>
      <xdr:row>197</xdr:row>
      <xdr:rowOff>152400</xdr:rowOff>
    </xdr:to>
    <xdr:graphicFrame>
      <xdr:nvGraphicFramePr>
        <xdr:cNvPr id="6" name="Chart 17"/>
        <xdr:cNvGraphicFramePr/>
      </xdr:nvGraphicFramePr>
      <xdr:xfrm>
        <a:off x="285750" y="7096125"/>
        <a:ext cx="13716000" cy="824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504825</xdr:colOff>
      <xdr:row>11</xdr:row>
      <xdr:rowOff>152400</xdr:rowOff>
    </xdr:from>
    <xdr:to>
      <xdr:col>9</xdr:col>
      <xdr:colOff>638175</xdr:colOff>
      <xdr:row>11</xdr:row>
      <xdr:rowOff>152400</xdr:rowOff>
    </xdr:to>
    <xdr:sp>
      <xdr:nvSpPr>
        <xdr:cNvPr id="7" name="Line 18"/>
        <xdr:cNvSpPr>
          <a:spLocks/>
        </xdr:cNvSpPr>
      </xdr:nvSpPr>
      <xdr:spPr>
        <a:xfrm>
          <a:off x="7972425" y="3362325"/>
          <a:ext cx="133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1000125</xdr:colOff>
      <xdr:row>11</xdr:row>
      <xdr:rowOff>152400</xdr:rowOff>
    </xdr:from>
    <xdr:to>
      <xdr:col>9</xdr:col>
      <xdr:colOff>1133475</xdr:colOff>
      <xdr:row>11</xdr:row>
      <xdr:rowOff>152400</xdr:rowOff>
    </xdr:to>
    <xdr:sp>
      <xdr:nvSpPr>
        <xdr:cNvPr id="8" name="Line 19"/>
        <xdr:cNvSpPr>
          <a:spLocks/>
        </xdr:cNvSpPr>
      </xdr:nvSpPr>
      <xdr:spPr>
        <a:xfrm>
          <a:off x="8467725" y="3362325"/>
          <a:ext cx="133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1828800</xdr:colOff>
      <xdr:row>11</xdr:row>
      <xdr:rowOff>152400</xdr:rowOff>
    </xdr:from>
    <xdr:to>
      <xdr:col>10</xdr:col>
      <xdr:colOff>1962150</xdr:colOff>
      <xdr:row>11</xdr:row>
      <xdr:rowOff>152400</xdr:rowOff>
    </xdr:to>
    <xdr:sp>
      <xdr:nvSpPr>
        <xdr:cNvPr id="9" name="Line 20"/>
        <xdr:cNvSpPr>
          <a:spLocks/>
        </xdr:cNvSpPr>
      </xdr:nvSpPr>
      <xdr:spPr>
        <a:xfrm>
          <a:off x="11610975" y="3362325"/>
          <a:ext cx="133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view="pageBreakPreview" zoomScale="75" zoomScaleSheetLayoutView="75" workbookViewId="0" topLeftCell="A152">
      <selection activeCell="H199" sqref="H199"/>
    </sheetView>
  </sheetViews>
  <sheetFormatPr defaultColWidth="11.421875" defaultRowHeight="12.75"/>
  <cols>
    <col min="1" max="1" width="6.421875" style="0" bestFit="1" customWidth="1"/>
    <col min="2" max="2" width="5.57421875" style="0" bestFit="1" customWidth="1"/>
    <col min="3" max="3" width="6.7109375" style="0" bestFit="1" customWidth="1"/>
    <col min="4" max="6" width="5.28125" style="0" customWidth="1"/>
    <col min="8" max="8" width="38.57421875" style="0" customWidth="1"/>
    <col min="9" max="9" width="27.421875" style="0" customWidth="1"/>
    <col min="10" max="10" width="34.7109375" style="0" customWidth="1"/>
    <col min="11" max="11" width="41.57421875" style="0" customWidth="1"/>
    <col min="12" max="12" width="36.421875" style="0" customWidth="1"/>
  </cols>
  <sheetData>
    <row r="1" spans="1:12" ht="75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>
      <c r="A2" s="26" t="s">
        <v>4</v>
      </c>
      <c r="B2" s="26"/>
      <c r="C2" s="26"/>
      <c r="D2" s="1"/>
      <c r="E2" s="1"/>
      <c r="F2" s="1"/>
      <c r="G2" s="27"/>
      <c r="H2" s="27"/>
      <c r="L2" s="8"/>
    </row>
    <row r="3" spans="1:12" ht="18.75">
      <c r="A3" s="16" t="s">
        <v>5</v>
      </c>
      <c r="B3" s="9">
        <v>0</v>
      </c>
      <c r="C3" s="10" t="s">
        <v>0</v>
      </c>
      <c r="D3" s="6"/>
      <c r="E3" s="6"/>
      <c r="F3" s="6"/>
      <c r="L3" s="28"/>
    </row>
    <row r="4" spans="1:12" ht="18.75">
      <c r="A4" s="17" t="s">
        <v>6</v>
      </c>
      <c r="B4" s="11">
        <v>0</v>
      </c>
      <c r="C4" s="12" t="s">
        <v>1</v>
      </c>
      <c r="D4" s="6"/>
      <c r="E4" s="6"/>
      <c r="F4" s="6"/>
      <c r="L4" s="28"/>
    </row>
    <row r="5" spans="1:12" ht="18.75">
      <c r="A5" s="18" t="s">
        <v>11</v>
      </c>
      <c r="B5" s="11">
        <v>0.1</v>
      </c>
      <c r="C5" s="12" t="s">
        <v>2</v>
      </c>
      <c r="D5" s="6"/>
      <c r="E5" s="6"/>
      <c r="F5" s="6"/>
      <c r="L5" s="28"/>
    </row>
    <row r="6" spans="1:12" ht="15" customHeight="1">
      <c r="A6" s="17" t="s">
        <v>12</v>
      </c>
      <c r="B6" s="13">
        <v>9.81</v>
      </c>
      <c r="C6" s="12" t="s">
        <v>8</v>
      </c>
      <c r="D6" s="6"/>
      <c r="E6" s="6"/>
      <c r="F6" s="6"/>
      <c r="L6" s="2"/>
    </row>
    <row r="7" spans="1:12" ht="15.75">
      <c r="A7" s="17" t="s">
        <v>13</v>
      </c>
      <c r="B7" s="13">
        <v>100</v>
      </c>
      <c r="C7" s="12" t="s">
        <v>7</v>
      </c>
      <c r="D7" s="6"/>
      <c r="E7" s="6"/>
      <c r="F7" s="6"/>
      <c r="L7" s="2"/>
    </row>
    <row r="8" spans="1:12" ht="18.75">
      <c r="A8" s="17" t="s">
        <v>14</v>
      </c>
      <c r="B8" s="11">
        <v>1</v>
      </c>
      <c r="C8" s="12" t="s">
        <v>9</v>
      </c>
      <c r="D8" s="6"/>
      <c r="E8" s="6"/>
      <c r="F8" s="6"/>
      <c r="L8" s="2"/>
    </row>
    <row r="9" spans="1:12" ht="18.75">
      <c r="A9" s="18" t="s">
        <v>16</v>
      </c>
      <c r="B9" s="13">
        <v>1.23</v>
      </c>
      <c r="C9" s="12" t="s">
        <v>10</v>
      </c>
      <c r="D9" s="6"/>
      <c r="E9" s="6"/>
      <c r="F9" s="6"/>
      <c r="L9" s="2"/>
    </row>
    <row r="10" spans="1:12" ht="18.75">
      <c r="A10" s="19" t="s">
        <v>15</v>
      </c>
      <c r="B10" s="14">
        <v>1.11</v>
      </c>
      <c r="C10" s="15"/>
      <c r="D10" s="6"/>
      <c r="E10" s="6"/>
      <c r="F10" s="6"/>
      <c r="L10" s="2"/>
    </row>
    <row r="11" spans="1:12" ht="15">
      <c r="A11" s="4"/>
      <c r="B11" s="5"/>
      <c r="C11" s="6"/>
      <c r="D11" s="6"/>
      <c r="E11" s="6"/>
      <c r="F11" s="6"/>
      <c r="L11" s="2"/>
    </row>
    <row r="12" spans="1:12" ht="51.75" customHeight="1">
      <c r="A12" s="3"/>
      <c r="G12" s="29" t="s">
        <v>3</v>
      </c>
      <c r="H12" s="30" t="s">
        <v>21</v>
      </c>
      <c r="I12" s="30" t="s">
        <v>22</v>
      </c>
      <c r="J12" s="30" t="s">
        <v>23</v>
      </c>
      <c r="K12" s="30" t="s">
        <v>24</v>
      </c>
      <c r="L12" s="5"/>
    </row>
    <row r="13" spans="7:12" ht="12.75">
      <c r="G13" s="20">
        <v>0</v>
      </c>
      <c r="H13" s="21">
        <f>g-0.5*c*A*r*v^2/m</f>
        <v>9.81</v>
      </c>
      <c r="I13" s="21">
        <f>v</f>
        <v>0</v>
      </c>
      <c r="J13" s="21">
        <f>v+H13*Dt/2</f>
        <v>0.49050000000000005</v>
      </c>
      <c r="K13" s="21">
        <f>x+J13*Dt</f>
        <v>0.04905000000000001</v>
      </c>
      <c r="L13" s="7"/>
    </row>
    <row r="14" spans="7:11" ht="12.75" hidden="1">
      <c r="G14" s="20">
        <f>G13+Dt</f>
        <v>0.1</v>
      </c>
      <c r="H14" s="21">
        <f>g-0.5*c*A*r*I13^2/m</f>
        <v>9.81</v>
      </c>
      <c r="I14" s="21">
        <f>I13+H14*Dt</f>
        <v>0.9810000000000001</v>
      </c>
      <c r="J14" s="21">
        <f>J13+H14*Dt</f>
        <v>1.4715000000000003</v>
      </c>
      <c r="K14" s="21">
        <f>K13+J13*Dt</f>
        <v>0.09810000000000002</v>
      </c>
    </row>
    <row r="15" spans="7:11" ht="12.75" hidden="1">
      <c r="G15" s="20">
        <f aca="true" t="shared" si="0" ref="G15:G78">G14+Dt</f>
        <v>0.2</v>
      </c>
      <c r="H15" s="21">
        <f aca="true" t="shared" si="1" ref="H15:H78">g-0.5*c*A*r*I14^2/m</f>
        <v>9.8034304426335</v>
      </c>
      <c r="I15" s="21">
        <f aca="true" t="shared" si="2" ref="I15:I78">I14+H15*Dt</f>
        <v>1.9613430442633502</v>
      </c>
      <c r="J15" s="21">
        <f aca="true" t="shared" si="3" ref="J15:J78">J14+H15*Dt</f>
        <v>2.4518430442633505</v>
      </c>
      <c r="K15" s="21">
        <f aca="true" t="shared" si="4" ref="K15:K78">K14+J14*Dt</f>
        <v>0.24525000000000005</v>
      </c>
    </row>
    <row r="16" spans="7:11" ht="12.75" hidden="1">
      <c r="G16" s="20">
        <f t="shared" si="0"/>
        <v>0.30000000000000004</v>
      </c>
      <c r="H16" s="21">
        <f t="shared" si="1"/>
        <v>9.783739365583257</v>
      </c>
      <c r="I16" s="21">
        <f t="shared" si="2"/>
        <v>2.939716980821676</v>
      </c>
      <c r="J16" s="21">
        <f t="shared" si="3"/>
        <v>3.430216980821676</v>
      </c>
      <c r="K16" s="21">
        <f t="shared" si="4"/>
        <v>0.4904343044263351</v>
      </c>
    </row>
    <row r="17" spans="7:11" ht="12.75" hidden="1">
      <c r="G17" s="20">
        <f t="shared" si="0"/>
        <v>0.4</v>
      </c>
      <c r="H17" s="21">
        <f t="shared" si="1"/>
        <v>9.751005824392074</v>
      </c>
      <c r="I17" s="21">
        <f t="shared" si="2"/>
        <v>3.9148175632608835</v>
      </c>
      <c r="J17" s="21">
        <f t="shared" si="3"/>
        <v>4.405317563260883</v>
      </c>
      <c r="K17" s="21">
        <f t="shared" si="4"/>
        <v>0.8334560025085027</v>
      </c>
    </row>
    <row r="18" spans="7:11" ht="12.75" hidden="1">
      <c r="G18" s="20">
        <f t="shared" si="0"/>
        <v>0.5</v>
      </c>
      <c r="H18" s="21">
        <f t="shared" si="1"/>
        <v>9.70537844982674</v>
      </c>
      <c r="I18" s="21">
        <f t="shared" si="2"/>
        <v>4.885355408243558</v>
      </c>
      <c r="J18" s="21">
        <f t="shared" si="3"/>
        <v>5.375855408243558</v>
      </c>
      <c r="K18" s="21">
        <f t="shared" si="4"/>
        <v>1.2739877588345911</v>
      </c>
    </row>
    <row r="19" spans="7:11" ht="12.75" hidden="1">
      <c r="G19" s="20">
        <f t="shared" si="0"/>
        <v>0.6</v>
      </c>
      <c r="H19" s="21">
        <f t="shared" si="1"/>
        <v>9.647073989756171</v>
      </c>
      <c r="I19" s="21">
        <f t="shared" si="2"/>
        <v>5.8500628072191745</v>
      </c>
      <c r="J19" s="21">
        <f t="shared" si="3"/>
        <v>6.340562807219175</v>
      </c>
      <c r="K19" s="21">
        <f t="shared" si="4"/>
        <v>1.811573299658947</v>
      </c>
    </row>
    <row r="20" spans="7:11" ht="12.75" hidden="1">
      <c r="G20" s="20">
        <f t="shared" si="0"/>
        <v>0.7</v>
      </c>
      <c r="H20" s="21">
        <f t="shared" si="1"/>
        <v>9.576375087307335</v>
      </c>
      <c r="I20" s="21">
        <f t="shared" si="2"/>
        <v>6.8077003159499085</v>
      </c>
      <c r="J20" s="21">
        <f t="shared" si="3"/>
        <v>7.298200315949909</v>
      </c>
      <c r="K20" s="21">
        <f t="shared" si="4"/>
        <v>2.4456295803808645</v>
      </c>
    </row>
    <row r="21" spans="7:11" ht="12.75" hidden="1">
      <c r="G21" s="20">
        <f t="shared" si="0"/>
        <v>0.7999999999999999</v>
      </c>
      <c r="H21" s="21">
        <f t="shared" si="1"/>
        <v>9.493627334810684</v>
      </c>
      <c r="I21" s="21">
        <f t="shared" si="2"/>
        <v>7.757063049430977</v>
      </c>
      <c r="J21" s="21">
        <f t="shared" si="3"/>
        <v>8.247563049430978</v>
      </c>
      <c r="K21" s="21">
        <f t="shared" si="4"/>
        <v>3.1754496119758553</v>
      </c>
    </row>
    <row r="22" spans="7:11" ht="12.75" hidden="1">
      <c r="G22" s="20">
        <f t="shared" si="0"/>
        <v>0.8999999999999999</v>
      </c>
      <c r="H22" s="21">
        <f t="shared" si="1"/>
        <v>9.399235656641087</v>
      </c>
      <c r="I22" s="21">
        <f t="shared" si="2"/>
        <v>8.696986615095085</v>
      </c>
      <c r="J22" s="21">
        <f t="shared" si="3"/>
        <v>9.187486615095086</v>
      </c>
      <c r="K22" s="21">
        <f t="shared" si="4"/>
        <v>4.000205916918953</v>
      </c>
    </row>
    <row r="23" spans="7:12" ht="15.75">
      <c r="G23" s="20">
        <f t="shared" si="0"/>
        <v>0.9999999999999999</v>
      </c>
      <c r="H23" s="21">
        <f t="shared" si="1"/>
        <v>9.293660086185774</v>
      </c>
      <c r="I23" s="21">
        <f t="shared" si="2"/>
        <v>9.626352623713663</v>
      </c>
      <c r="J23" s="21">
        <f t="shared" si="3"/>
        <v>10.116852623713664</v>
      </c>
      <c r="K23" s="21">
        <f t="shared" si="4"/>
        <v>4.918954578428462</v>
      </c>
      <c r="L23" s="24" t="s">
        <v>20</v>
      </c>
    </row>
    <row r="24" spans="7:12" ht="15.75" hidden="1">
      <c r="G24" s="20">
        <f t="shared" si="0"/>
        <v>1.0999999999999999</v>
      </c>
      <c r="H24" s="21">
        <f t="shared" si="1"/>
        <v>9.177411012496508</v>
      </c>
      <c r="I24" s="21">
        <f t="shared" si="2"/>
        <v>10.544093724963314</v>
      </c>
      <c r="J24" s="21">
        <f t="shared" si="3"/>
        <v>11.034593724963315</v>
      </c>
      <c r="K24" s="21">
        <f t="shared" si="4"/>
        <v>5.930639840799828</v>
      </c>
      <c r="L24" s="22" t="s">
        <v>18</v>
      </c>
    </row>
    <row r="25" spans="7:12" ht="15.75" hidden="1">
      <c r="G25" s="20">
        <f t="shared" si="0"/>
        <v>1.2</v>
      </c>
      <c r="H25" s="21">
        <f t="shared" si="1"/>
        <v>9.051043980449746</v>
      </c>
      <c r="I25" s="21">
        <f t="shared" si="2"/>
        <v>11.449198123008289</v>
      </c>
      <c r="J25" s="21">
        <f t="shared" si="3"/>
        <v>11.93969812300829</v>
      </c>
      <c r="K25" s="21">
        <f t="shared" si="4"/>
        <v>7.03409921329616</v>
      </c>
      <c r="L25" s="23"/>
    </row>
    <row r="26" spans="7:12" ht="15.75" hidden="1">
      <c r="G26" s="20">
        <f t="shared" si="0"/>
        <v>1.3</v>
      </c>
      <c r="H26" s="21">
        <f t="shared" si="1"/>
        <v>8.915154134264716</v>
      </c>
      <c r="I26" s="21">
        <f t="shared" si="2"/>
        <v>12.34071353643476</v>
      </c>
      <c r="J26" s="21">
        <f t="shared" si="3"/>
        <v>12.831213536434761</v>
      </c>
      <c r="K26" s="21">
        <f t="shared" si="4"/>
        <v>8.228069025596989</v>
      </c>
      <c r="L26" s="23"/>
    </row>
    <row r="27" spans="7:12" ht="15.75" hidden="1">
      <c r="G27" s="20">
        <f t="shared" si="0"/>
        <v>1.4000000000000001</v>
      </c>
      <c r="H27" s="21">
        <f t="shared" si="1"/>
        <v>8.770370397918668</v>
      </c>
      <c r="I27" s="21">
        <f t="shared" si="2"/>
        <v>13.217750576226628</v>
      </c>
      <c r="J27" s="21">
        <f t="shared" si="3"/>
        <v>13.708250576226629</v>
      </c>
      <c r="K27" s="21">
        <f t="shared" si="4"/>
        <v>9.511190379240466</v>
      </c>
      <c r="L27" s="23"/>
    </row>
    <row r="28" spans="7:12" ht="15.75" hidden="1">
      <c r="G28" s="20">
        <f t="shared" si="0"/>
        <v>1.5000000000000002</v>
      </c>
      <c r="H28" s="21">
        <f t="shared" si="1"/>
        <v>8.617349487338867</v>
      </c>
      <c r="I28" s="21">
        <f t="shared" si="2"/>
        <v>14.079485524960514</v>
      </c>
      <c r="J28" s="21">
        <f t="shared" si="3"/>
        <v>14.569985524960515</v>
      </c>
      <c r="K28" s="21">
        <f t="shared" si="4"/>
        <v>10.882015436863128</v>
      </c>
      <c r="L28" s="23"/>
    </row>
    <row r="29" spans="7:12" ht="15.75" hidden="1">
      <c r="G29" s="20">
        <f t="shared" si="0"/>
        <v>1.6000000000000003</v>
      </c>
      <c r="H29" s="21">
        <f t="shared" si="1"/>
        <v>8.456769848311346</v>
      </c>
      <c r="I29" s="21">
        <f t="shared" si="2"/>
        <v>14.92516250979165</v>
      </c>
      <c r="J29" s="21">
        <f t="shared" si="3"/>
        <v>15.41566250979165</v>
      </c>
      <c r="K29" s="21">
        <f t="shared" si="4"/>
        <v>12.339013989359179</v>
      </c>
      <c r="L29" s="23"/>
    </row>
    <row r="30" spans="7:12" ht="15.75" hidden="1">
      <c r="G30" s="20">
        <f t="shared" si="0"/>
        <v>1.7000000000000004</v>
      </c>
      <c r="H30" s="21">
        <f t="shared" si="1"/>
        <v>8.2893256109704</v>
      </c>
      <c r="I30" s="21">
        <f t="shared" si="2"/>
        <v>15.754095070888688</v>
      </c>
      <c r="J30" s="21">
        <f t="shared" si="3"/>
        <v>16.24459507088869</v>
      </c>
      <c r="K30" s="21">
        <f t="shared" si="4"/>
        <v>13.880580240338343</v>
      </c>
      <c r="L30" s="23"/>
    </row>
    <row r="31" spans="7:12" ht="15.75" hidden="1">
      <c r="G31" s="20">
        <f t="shared" si="0"/>
        <v>1.8000000000000005</v>
      </c>
      <c r="H31" s="21">
        <f t="shared" si="1"/>
        <v>8.115720646727507</v>
      </c>
      <c r="I31" s="21">
        <f t="shared" si="2"/>
        <v>16.56566713556144</v>
      </c>
      <c r="J31" s="21">
        <f t="shared" si="3"/>
        <v>17.056167135561438</v>
      </c>
      <c r="K31" s="21">
        <f t="shared" si="4"/>
        <v>15.505039747427212</v>
      </c>
      <c r="L31" s="23"/>
    </row>
    <row r="32" spans="7:12" ht="15.75" hidden="1">
      <c r="G32" s="20">
        <f t="shared" si="0"/>
        <v>1.9000000000000006</v>
      </c>
      <c r="H32" s="21">
        <f t="shared" si="1"/>
        <v>7.936662806823077</v>
      </c>
      <c r="I32" s="21">
        <f t="shared" si="2"/>
        <v>17.35933341624375</v>
      </c>
      <c r="J32" s="21">
        <f t="shared" si="3"/>
        <v>17.849833416243747</v>
      </c>
      <c r="K32" s="21">
        <f t="shared" si="4"/>
        <v>17.210656460983355</v>
      </c>
      <c r="L32" s="23"/>
    </row>
    <row r="33" spans="7:12" ht="31.5">
      <c r="G33" s="20">
        <f t="shared" si="0"/>
        <v>2.0000000000000004</v>
      </c>
      <c r="H33" s="21">
        <f t="shared" si="1"/>
        <v>7.7528584136356535</v>
      </c>
      <c r="I33" s="21">
        <f t="shared" si="2"/>
        <v>18.134619257607316</v>
      </c>
      <c r="J33" s="21">
        <f t="shared" si="3"/>
        <v>18.625119257607313</v>
      </c>
      <c r="K33" s="21">
        <f t="shared" si="4"/>
        <v>18.99563980260773</v>
      </c>
      <c r="L33" s="22" t="s">
        <v>18</v>
      </c>
    </row>
    <row r="34" spans="7:12" ht="15.75" hidden="1">
      <c r="G34" s="20">
        <f t="shared" si="0"/>
        <v>2.1000000000000005</v>
      </c>
      <c r="H34" s="21">
        <f t="shared" si="1"/>
        <v>7.5650070667811145</v>
      </c>
      <c r="I34" s="21">
        <f t="shared" si="2"/>
        <v>18.891119964285426</v>
      </c>
      <c r="J34" s="21">
        <f t="shared" si="3"/>
        <v>19.381619964285424</v>
      </c>
      <c r="K34" s="21">
        <f t="shared" si="4"/>
        <v>20.858151728368462</v>
      </c>
      <c r="L34" s="22" t="s">
        <v>18</v>
      </c>
    </row>
    <row r="35" spans="7:12" ht="15.75" hidden="1">
      <c r="G35" s="20">
        <f t="shared" si="0"/>
        <v>2.2000000000000006</v>
      </c>
      <c r="H35" s="21">
        <f t="shared" si="1"/>
        <v>7.373796816207958</v>
      </c>
      <c r="I35" s="21">
        <f t="shared" si="2"/>
        <v>19.62849964590622</v>
      </c>
      <c r="J35" s="21">
        <f t="shared" si="3"/>
        <v>20.118999645906218</v>
      </c>
      <c r="K35" s="21">
        <f t="shared" si="4"/>
        <v>22.796313724797002</v>
      </c>
      <c r="L35" s="23"/>
    </row>
    <row r="36" spans="7:12" ht="15.75" hidden="1">
      <c r="G36" s="20">
        <f t="shared" si="0"/>
        <v>2.3000000000000007</v>
      </c>
      <c r="H36" s="21">
        <f t="shared" si="1"/>
        <v>7.179899744268226</v>
      </c>
      <c r="I36" s="21">
        <f t="shared" si="2"/>
        <v>20.346489620333042</v>
      </c>
      <c r="J36" s="21">
        <f t="shared" si="3"/>
        <v>20.83698962033304</v>
      </c>
      <c r="K36" s="21">
        <f t="shared" si="4"/>
        <v>24.808213689387625</v>
      </c>
      <c r="L36" s="23"/>
    </row>
    <row r="37" spans="7:12" ht="15.75" hidden="1">
      <c r="G37" s="20">
        <f t="shared" si="0"/>
        <v>2.400000000000001</v>
      </c>
      <c r="H37" s="21">
        <f t="shared" si="1"/>
        <v>6.98396798842526</v>
      </c>
      <c r="I37" s="21">
        <f t="shared" si="2"/>
        <v>21.04488641917557</v>
      </c>
      <c r="J37" s="21">
        <f t="shared" si="3"/>
        <v>21.535386419175566</v>
      </c>
      <c r="K37" s="21">
        <f t="shared" si="4"/>
        <v>26.891912651420927</v>
      </c>
      <c r="L37" s="23"/>
    </row>
    <row r="38" spans="7:12" ht="15.75" hidden="1">
      <c r="G38" s="20">
        <f t="shared" si="0"/>
        <v>2.500000000000001</v>
      </c>
      <c r="H38" s="21">
        <f t="shared" si="1"/>
        <v>6.786630226130704</v>
      </c>
      <c r="I38" s="21">
        <f t="shared" si="2"/>
        <v>21.723549441788638</v>
      </c>
      <c r="J38" s="21">
        <f t="shared" si="3"/>
        <v>22.214049441788635</v>
      </c>
      <c r="K38" s="21">
        <f t="shared" si="4"/>
        <v>29.045451293338484</v>
      </c>
      <c r="L38" s="23"/>
    </row>
    <row r="39" spans="7:12" ht="15.75" hidden="1">
      <c r="G39" s="20">
        <f t="shared" si="0"/>
        <v>2.600000000000001</v>
      </c>
      <c r="H39" s="21">
        <f t="shared" si="1"/>
        <v>6.588488633711848</v>
      </c>
      <c r="I39" s="21">
        <f t="shared" si="2"/>
        <v>22.38239830515982</v>
      </c>
      <c r="J39" s="21">
        <f t="shared" si="3"/>
        <v>22.87289830515982</v>
      </c>
      <c r="K39" s="21">
        <f t="shared" si="4"/>
        <v>31.26685623751735</v>
      </c>
      <c r="L39" s="23"/>
    </row>
    <row r="40" spans="7:12" ht="15.75" hidden="1">
      <c r="G40" s="20">
        <f t="shared" si="0"/>
        <v>2.700000000000001</v>
      </c>
      <c r="H40" s="21">
        <f t="shared" si="1"/>
        <v>6.390116322064309</v>
      </c>
      <c r="I40" s="21">
        <f t="shared" si="2"/>
        <v>23.02140993736625</v>
      </c>
      <c r="J40" s="21">
        <f t="shared" si="3"/>
        <v>23.511909937366248</v>
      </c>
      <c r="K40" s="21">
        <f t="shared" si="4"/>
        <v>33.55414606803333</v>
      </c>
      <c r="L40" s="23"/>
    </row>
    <row r="41" spans="7:12" ht="15.75" hidden="1">
      <c r="G41" s="20">
        <f t="shared" si="0"/>
        <v>2.800000000000001</v>
      </c>
      <c r="H41" s="21">
        <f t="shared" si="1"/>
        <v>6.192055243710131</v>
      </c>
      <c r="I41" s="21">
        <f t="shared" si="2"/>
        <v>23.640615461737262</v>
      </c>
      <c r="J41" s="21">
        <f t="shared" si="3"/>
        <v>24.13111546173726</v>
      </c>
      <c r="K41" s="21">
        <f t="shared" si="4"/>
        <v>35.905337061769956</v>
      </c>
      <c r="L41" s="23"/>
    </row>
    <row r="42" spans="7:12" ht="15.75" hidden="1">
      <c r="G42" s="20">
        <f t="shared" si="0"/>
        <v>2.9000000000000012</v>
      </c>
      <c r="H42" s="21">
        <f t="shared" si="1"/>
        <v>5.994814558479472</v>
      </c>
      <c r="I42" s="21">
        <f t="shared" si="2"/>
        <v>24.24009691758521</v>
      </c>
      <c r="J42" s="21">
        <f t="shared" si="3"/>
        <v>24.730596917585206</v>
      </c>
      <c r="K42" s="21">
        <f t="shared" si="4"/>
        <v>38.31844860794368</v>
      </c>
      <c r="L42" s="23"/>
    </row>
    <row r="43" spans="7:12" ht="15.75">
      <c r="G43" s="20">
        <f t="shared" si="0"/>
        <v>3.0000000000000013</v>
      </c>
      <c r="H43" s="21">
        <f t="shared" si="1"/>
        <v>5.798869438785108</v>
      </c>
      <c r="I43" s="21">
        <f t="shared" si="2"/>
        <v>24.81998386146372</v>
      </c>
      <c r="J43" s="21">
        <f t="shared" si="3"/>
        <v>25.310483861463716</v>
      </c>
      <c r="K43" s="21">
        <f t="shared" si="4"/>
        <v>40.7915082997022</v>
      </c>
      <c r="L43" s="23" t="s">
        <v>19</v>
      </c>
    </row>
    <row r="44" spans="7:12" ht="12.75" hidden="1">
      <c r="G44" s="20">
        <f t="shared" si="0"/>
        <v>3.1000000000000014</v>
      </c>
      <c r="H44" s="21">
        <f t="shared" si="1"/>
        <v>5.604660290223019</v>
      </c>
      <c r="I44" s="21">
        <f t="shared" si="2"/>
        <v>25.38044989048602</v>
      </c>
      <c r="J44" s="21">
        <f t="shared" si="3"/>
        <v>25.870949890486017</v>
      </c>
      <c r="K44" s="21">
        <f t="shared" si="4"/>
        <v>43.322556685848575</v>
      </c>
      <c r="L44" t="s">
        <v>19</v>
      </c>
    </row>
    <row r="45" spans="7:11" ht="12.75" hidden="1">
      <c r="G45" s="20">
        <f t="shared" si="0"/>
        <v>3.2000000000000015</v>
      </c>
      <c r="H45" s="21">
        <f t="shared" si="1"/>
        <v>5.41259235905334</v>
      </c>
      <c r="I45" s="21">
        <f t="shared" si="2"/>
        <v>25.921709126391352</v>
      </c>
      <c r="J45" s="21">
        <f t="shared" si="3"/>
        <v>26.41220912639135</v>
      </c>
      <c r="K45" s="21">
        <f t="shared" si="4"/>
        <v>45.90965167489718</v>
      </c>
    </row>
    <row r="46" spans="7:11" ht="12.75" hidden="1">
      <c r="G46" s="20">
        <f t="shared" si="0"/>
        <v>3.3000000000000016</v>
      </c>
      <c r="H46" s="21">
        <f t="shared" si="1"/>
        <v>5.223035694967082</v>
      </c>
      <c r="I46" s="21">
        <f t="shared" si="2"/>
        <v>26.44401269588806</v>
      </c>
      <c r="J46" s="21">
        <f t="shared" si="3"/>
        <v>26.934512695888056</v>
      </c>
      <c r="K46" s="21">
        <f t="shared" si="4"/>
        <v>48.55087258753631</v>
      </c>
    </row>
    <row r="47" spans="7:11" ht="12.75" hidden="1">
      <c r="G47" s="20">
        <f t="shared" si="0"/>
        <v>3.4000000000000017</v>
      </c>
      <c r="H47" s="21">
        <f t="shared" si="1"/>
        <v>5.036325435372338</v>
      </c>
      <c r="I47" s="21">
        <f t="shared" si="2"/>
        <v>26.94764523942529</v>
      </c>
      <c r="J47" s="21">
        <f t="shared" si="3"/>
        <v>27.43814523942529</v>
      </c>
      <c r="K47" s="21">
        <f t="shared" si="4"/>
        <v>51.24432385712512</v>
      </c>
    </row>
    <row r="48" spans="7:11" ht="12.75" hidden="1">
      <c r="G48" s="20">
        <f t="shared" si="0"/>
        <v>3.5000000000000018</v>
      </c>
      <c r="H48" s="21">
        <f t="shared" si="1"/>
        <v>4.852762376165868</v>
      </c>
      <c r="I48" s="21">
        <f t="shared" si="2"/>
        <v>27.43292147704188</v>
      </c>
      <c r="J48" s="21">
        <f t="shared" si="3"/>
        <v>27.923421477041877</v>
      </c>
      <c r="K48" s="21">
        <f t="shared" si="4"/>
        <v>53.98813838106764</v>
      </c>
    </row>
    <row r="49" spans="7:11" ht="12.75" hidden="1">
      <c r="G49" s="20">
        <f t="shared" si="0"/>
        <v>3.600000000000002</v>
      </c>
      <c r="H49" s="21">
        <f t="shared" si="1"/>
        <v>4.672613793504003</v>
      </c>
      <c r="I49" s="21">
        <f t="shared" si="2"/>
        <v>27.90018285639228</v>
      </c>
      <c r="J49" s="21">
        <f t="shared" si="3"/>
        <v>28.390682856392278</v>
      </c>
      <c r="K49" s="21">
        <f t="shared" si="4"/>
        <v>56.78048052877183</v>
      </c>
    </row>
    <row r="50" spans="7:11" ht="12.75" hidden="1">
      <c r="G50" s="20">
        <f t="shared" si="0"/>
        <v>3.700000000000002</v>
      </c>
      <c r="H50" s="21">
        <f t="shared" si="1"/>
        <v>4.496114481352511</v>
      </c>
      <c r="I50" s="21">
        <f t="shared" si="2"/>
        <v>28.34979430452753</v>
      </c>
      <c r="J50" s="21">
        <f t="shared" si="3"/>
        <v>28.84029430452753</v>
      </c>
      <c r="K50" s="21">
        <f t="shared" si="4"/>
        <v>59.61954881441106</v>
      </c>
    </row>
    <row r="51" spans="7:11" ht="12.75" hidden="1">
      <c r="G51" s="20">
        <f t="shared" si="0"/>
        <v>3.800000000000002</v>
      </c>
      <c r="H51" s="21">
        <f t="shared" si="1"/>
        <v>4.323467970475263</v>
      </c>
      <c r="I51" s="21">
        <f t="shared" si="2"/>
        <v>28.782141101575057</v>
      </c>
      <c r="J51" s="21">
        <f t="shared" si="3"/>
        <v>29.272641101575054</v>
      </c>
      <c r="K51" s="21">
        <f t="shared" si="4"/>
        <v>62.50357824486382</v>
      </c>
    </row>
    <row r="52" spans="7:11" ht="12.75" hidden="1">
      <c r="G52" s="20">
        <f t="shared" si="0"/>
        <v>3.900000000000002</v>
      </c>
      <c r="H52" s="21">
        <f t="shared" si="1"/>
        <v>4.154847895912</v>
      </c>
      <c r="I52" s="21">
        <f t="shared" si="2"/>
        <v>29.197625891166258</v>
      </c>
      <c r="J52" s="21">
        <f t="shared" si="3"/>
        <v>29.688125891166255</v>
      </c>
      <c r="K52" s="21">
        <f t="shared" si="4"/>
        <v>65.43084235502133</v>
      </c>
    </row>
    <row r="53" spans="7:11" ht="12.75">
      <c r="G53" s="20">
        <f t="shared" si="0"/>
        <v>4.000000000000002</v>
      </c>
      <c r="H53" s="21">
        <f t="shared" si="1"/>
        <v>3.990399481794052</v>
      </c>
      <c r="I53" s="21">
        <f t="shared" si="2"/>
        <v>29.59666583934566</v>
      </c>
      <c r="J53" s="21">
        <f t="shared" si="3"/>
        <v>30.08716583934566</v>
      </c>
      <c r="K53" s="21">
        <f t="shared" si="4"/>
        <v>68.39965494413795</v>
      </c>
    </row>
    <row r="54" spans="7:11" ht="12.75" hidden="1">
      <c r="G54" s="20">
        <f t="shared" si="0"/>
        <v>4.100000000000001</v>
      </c>
      <c r="H54" s="21">
        <f t="shared" si="1"/>
        <v>3.830241114456589</v>
      </c>
      <c r="I54" s="21">
        <f t="shared" si="2"/>
        <v>29.97968995079132</v>
      </c>
      <c r="J54" s="21">
        <f t="shared" si="3"/>
        <v>30.47018995079132</v>
      </c>
      <c r="K54" s="21">
        <f t="shared" si="4"/>
        <v>71.40837152807252</v>
      </c>
    </row>
    <row r="55" spans="7:11" ht="12.75" hidden="1">
      <c r="G55" s="20">
        <f t="shared" si="0"/>
        <v>4.200000000000001</v>
      </c>
      <c r="H55" s="21">
        <f t="shared" si="1"/>
        <v>3.6744659771371104</v>
      </c>
      <c r="I55" s="21">
        <f t="shared" si="2"/>
        <v>30.347136548505034</v>
      </c>
      <c r="J55" s="21">
        <f t="shared" si="3"/>
        <v>30.83763654850503</v>
      </c>
      <c r="K55" s="21">
        <f t="shared" si="4"/>
        <v>74.45539052315165</v>
      </c>
    </row>
    <row r="56" spans="7:11" ht="12.75" hidden="1">
      <c r="G56" s="20">
        <f t="shared" si="0"/>
        <v>4.300000000000001</v>
      </c>
      <c r="H56" s="21">
        <f t="shared" si="1"/>
        <v>3.5231437220210706</v>
      </c>
      <c r="I56" s="21">
        <f t="shared" si="2"/>
        <v>30.69945092070714</v>
      </c>
      <c r="J56" s="21">
        <f t="shared" si="3"/>
        <v>31.189950920707137</v>
      </c>
      <c r="K56" s="21">
        <f t="shared" si="4"/>
        <v>77.53915417800215</v>
      </c>
    </row>
    <row r="57" spans="7:11" ht="12.75" hidden="1">
      <c r="G57" s="20">
        <f t="shared" si="0"/>
        <v>4.4</v>
      </c>
      <c r="H57" s="21">
        <f t="shared" si="1"/>
        <v>3.3763221579351645</v>
      </c>
      <c r="I57" s="21">
        <f t="shared" si="2"/>
        <v>31.037083136500655</v>
      </c>
      <c r="J57" s="21">
        <f t="shared" si="3"/>
        <v>31.527583136500652</v>
      </c>
      <c r="K57" s="21">
        <f t="shared" si="4"/>
        <v>80.65814927007287</v>
      </c>
    </row>
    <row r="58" spans="7:11" ht="12.75" hidden="1">
      <c r="G58" s="20">
        <f t="shared" si="0"/>
        <v>4.5</v>
      </c>
      <c r="H58" s="21">
        <f t="shared" si="1"/>
        <v>3.2340289345350532</v>
      </c>
      <c r="I58" s="21">
        <f t="shared" si="2"/>
        <v>31.36048602995416</v>
      </c>
      <c r="J58" s="21">
        <f t="shared" si="3"/>
        <v>31.850986029954157</v>
      </c>
      <c r="K58" s="21">
        <f t="shared" si="4"/>
        <v>83.81090758372294</v>
      </c>
    </row>
    <row r="59" spans="7:11" ht="12.75" hidden="1">
      <c r="G59" s="20">
        <f t="shared" si="0"/>
        <v>4.6</v>
      </c>
      <c r="H59" s="21">
        <f t="shared" si="1"/>
        <v>3.0962732063354137</v>
      </c>
      <c r="I59" s="21">
        <f t="shared" si="2"/>
        <v>31.6701133505877</v>
      </c>
      <c r="J59" s="21">
        <f t="shared" si="3"/>
        <v>32.160613350587695</v>
      </c>
      <c r="K59" s="21">
        <f t="shared" si="4"/>
        <v>86.99600618671835</v>
      </c>
    </row>
    <row r="60" spans="7:11" ht="12.75" hidden="1">
      <c r="G60" s="20">
        <f t="shared" si="0"/>
        <v>4.699999999999999</v>
      </c>
      <c r="H60" s="21">
        <f t="shared" si="1"/>
        <v>2.9630472623438644</v>
      </c>
      <c r="I60" s="21">
        <f t="shared" si="2"/>
        <v>31.966418076822087</v>
      </c>
      <c r="J60" s="21">
        <f t="shared" si="3"/>
        <v>32.456918076822085</v>
      </c>
      <c r="K60" s="21">
        <f t="shared" si="4"/>
        <v>90.21206752177712</v>
      </c>
    </row>
    <row r="61" spans="7:11" ht="12.75" hidden="1">
      <c r="G61" s="20">
        <f t="shared" si="0"/>
        <v>4.799999999999999</v>
      </c>
      <c r="H61" s="21">
        <f t="shared" si="1"/>
        <v>2.834328109353642</v>
      </c>
      <c r="I61" s="21">
        <f t="shared" si="2"/>
        <v>32.249850887757454</v>
      </c>
      <c r="J61" s="21">
        <f t="shared" si="3"/>
        <v>32.74035088775745</v>
      </c>
      <c r="K61" s="21">
        <f t="shared" si="4"/>
        <v>93.45775932945932</v>
      </c>
    </row>
    <row r="62" spans="7:11" ht="12.75" hidden="1">
      <c r="G62" s="20">
        <f t="shared" si="0"/>
        <v>4.899999999999999</v>
      </c>
      <c r="H62" s="21">
        <f t="shared" si="1"/>
        <v>2.710078999097897</v>
      </c>
      <c r="I62" s="21">
        <f t="shared" si="2"/>
        <v>32.520858787667244</v>
      </c>
      <c r="J62" s="21">
        <f t="shared" si="3"/>
        <v>33.01135878766724</v>
      </c>
      <c r="K62" s="21">
        <f t="shared" si="4"/>
        <v>96.73179441823507</v>
      </c>
    </row>
    <row r="63" spans="7:11" ht="12.75">
      <c r="G63" s="20">
        <f t="shared" si="0"/>
        <v>4.999999999999998</v>
      </c>
      <c r="H63" s="21">
        <f t="shared" si="1"/>
        <v>2.5902508914541063</v>
      </c>
      <c r="I63" s="21">
        <f t="shared" si="2"/>
        <v>32.779883876812654</v>
      </c>
      <c r="J63" s="21">
        <f t="shared" si="3"/>
        <v>33.27038387681265</v>
      </c>
      <c r="K63" s="21">
        <f t="shared" si="4"/>
        <v>100.0329302970018</v>
      </c>
    </row>
    <row r="64" spans="7:11" ht="12.75" hidden="1">
      <c r="G64" s="20">
        <f t="shared" si="0"/>
        <v>5.099999999999998</v>
      </c>
      <c r="H64" s="21">
        <f t="shared" si="1"/>
        <v>2.4747838476993094</v>
      </c>
      <c r="I64" s="21">
        <f t="shared" si="2"/>
        <v>33.02736226158259</v>
      </c>
      <c r="J64" s="21">
        <f t="shared" si="3"/>
        <v>33.517862261582586</v>
      </c>
      <c r="K64" s="21">
        <f t="shared" si="4"/>
        <v>103.35996868468307</v>
      </c>
    </row>
    <row r="65" spans="7:11" ht="12.75" hidden="1">
      <c r="G65" s="20">
        <f t="shared" si="0"/>
        <v>5.1999999999999975</v>
      </c>
      <c r="H65" s="21">
        <f t="shared" si="1"/>
        <v>2.3636083494510123</v>
      </c>
      <c r="I65" s="21">
        <f t="shared" si="2"/>
        <v>33.26372309652769</v>
      </c>
      <c r="J65" s="21">
        <f t="shared" si="3"/>
        <v>33.75422309652769</v>
      </c>
      <c r="K65" s="21">
        <f t="shared" si="4"/>
        <v>106.71175491084132</v>
      </c>
    </row>
    <row r="66" spans="7:11" ht="12.75" hidden="1">
      <c r="G66" s="20">
        <f t="shared" si="0"/>
        <v>5.299999999999997</v>
      </c>
      <c r="H66" s="21">
        <f t="shared" si="1"/>
        <v>2.2566465403837794</v>
      </c>
      <c r="I66" s="21">
        <f t="shared" si="2"/>
        <v>33.48938775056607</v>
      </c>
      <c r="J66" s="21">
        <f t="shared" si="3"/>
        <v>33.979887750566064</v>
      </c>
      <c r="K66" s="21">
        <f t="shared" si="4"/>
        <v>110.08717722049408</v>
      </c>
    </row>
    <row r="67" spans="7:11" ht="12.75" hidden="1">
      <c r="G67" s="20">
        <f t="shared" si="0"/>
        <v>5.399999999999997</v>
      </c>
      <c r="H67" s="21">
        <f t="shared" si="1"/>
        <v>2.1538133890916455</v>
      </c>
      <c r="I67" s="21">
        <f t="shared" si="2"/>
        <v>33.704769089475235</v>
      </c>
      <c r="J67" s="21">
        <f t="shared" si="3"/>
        <v>34.19526908947523</v>
      </c>
      <c r="K67" s="21">
        <f t="shared" si="4"/>
        <v>113.48516599555069</v>
      </c>
    </row>
    <row r="68" spans="7:11" ht="12.75" hidden="1">
      <c r="G68" s="20">
        <f t="shared" si="0"/>
        <v>5.4999999999999964</v>
      </c>
      <c r="H68" s="21">
        <f t="shared" si="1"/>
        <v>2.055017772577618</v>
      </c>
      <c r="I68" s="21">
        <f t="shared" si="2"/>
        <v>33.91027086673299</v>
      </c>
      <c r="J68" s="21">
        <f t="shared" si="3"/>
        <v>34.40077086673299</v>
      </c>
      <c r="K68" s="21">
        <f t="shared" si="4"/>
        <v>116.9046929044982</v>
      </c>
    </row>
    <row r="69" spans="7:11" ht="12.75" hidden="1">
      <c r="G69" s="20">
        <f t="shared" si="0"/>
        <v>5.599999999999996</v>
      </c>
      <c r="H69" s="21">
        <f t="shared" si="1"/>
        <v>1.9601634808028736</v>
      </c>
      <c r="I69" s="21">
        <f t="shared" si="2"/>
        <v>34.10628721481328</v>
      </c>
      <c r="J69" s="21">
        <f t="shared" si="3"/>
        <v>34.596787214813276</v>
      </c>
      <c r="K69" s="21">
        <f t="shared" si="4"/>
        <v>120.3447699911715</v>
      </c>
    </row>
    <row r="70" spans="7:11" ht="12.75" hidden="1">
      <c r="G70" s="20">
        <f t="shared" si="0"/>
        <v>5.699999999999996</v>
      </c>
      <c r="H70" s="21">
        <f t="shared" si="1"/>
        <v>1.8691501435296631</v>
      </c>
      <c r="I70" s="21">
        <f t="shared" si="2"/>
        <v>34.29320222916625</v>
      </c>
      <c r="J70" s="21">
        <f t="shared" si="3"/>
        <v>34.783702229166245</v>
      </c>
      <c r="K70" s="21">
        <f t="shared" si="4"/>
        <v>123.80444871265283</v>
      </c>
    </row>
    <row r="71" spans="7:11" ht="12.75" hidden="1">
      <c r="G71" s="20">
        <f t="shared" si="0"/>
        <v>5.799999999999995</v>
      </c>
      <c r="H71" s="21">
        <f t="shared" si="1"/>
        <v>1.7818740813556886</v>
      </c>
      <c r="I71" s="21">
        <f t="shared" si="2"/>
        <v>34.47138963730182</v>
      </c>
      <c r="J71" s="21">
        <f t="shared" si="3"/>
        <v>34.961889637301816</v>
      </c>
      <c r="K71" s="21">
        <f t="shared" si="4"/>
        <v>127.28281893556945</v>
      </c>
    </row>
    <row r="72" spans="7:11" ht="12.75" hidden="1">
      <c r="G72" s="20">
        <f t="shared" si="0"/>
        <v>5.899999999999995</v>
      </c>
      <c r="H72" s="21">
        <f t="shared" si="1"/>
        <v>1.6982290833751232</v>
      </c>
      <c r="I72" s="21">
        <f t="shared" si="2"/>
        <v>34.641212545639334</v>
      </c>
      <c r="J72" s="21">
        <f t="shared" si="3"/>
        <v>35.13171254563933</v>
      </c>
      <c r="K72" s="21">
        <f t="shared" si="4"/>
        <v>130.77900789929964</v>
      </c>
    </row>
    <row r="73" spans="7:11" ht="12.75">
      <c r="G73" s="20">
        <f t="shared" si="0"/>
        <v>5.999999999999995</v>
      </c>
      <c r="H73" s="21">
        <f t="shared" si="1"/>
        <v>1.618107114325559</v>
      </c>
      <c r="I73" s="21">
        <f t="shared" si="2"/>
        <v>34.80302325707189</v>
      </c>
      <c r="J73" s="21">
        <f t="shared" si="3"/>
        <v>35.29352325707189</v>
      </c>
      <c r="K73" s="21">
        <f t="shared" si="4"/>
        <v>134.29217915386357</v>
      </c>
    </row>
    <row r="74" spans="7:11" ht="12.75" hidden="1">
      <c r="G74" s="20">
        <f t="shared" si="0"/>
        <v>6.099999999999994</v>
      </c>
      <c r="H74" s="21">
        <f t="shared" si="1"/>
        <v>1.5413989544028937</v>
      </c>
      <c r="I74" s="21">
        <f t="shared" si="2"/>
        <v>34.95716315251218</v>
      </c>
      <c r="J74" s="21">
        <f t="shared" si="3"/>
        <v>35.44766315251218</v>
      </c>
      <c r="K74" s="21">
        <f t="shared" si="4"/>
        <v>137.82153147957075</v>
      </c>
    </row>
    <row r="75" spans="7:11" ht="12.75" hidden="1">
      <c r="G75" s="20">
        <f t="shared" si="0"/>
        <v>6.199999999999994</v>
      </c>
      <c r="H75" s="21">
        <f t="shared" si="1"/>
        <v>1.4679947751594913</v>
      </c>
      <c r="I75" s="21">
        <f t="shared" si="2"/>
        <v>35.10396263002813</v>
      </c>
      <c r="J75" s="21">
        <f t="shared" si="3"/>
        <v>35.594462630028126</v>
      </c>
      <c r="K75" s="21">
        <f t="shared" si="4"/>
        <v>141.36629779482197</v>
      </c>
    </row>
    <row r="76" spans="7:11" ht="12.75" hidden="1">
      <c r="G76" s="20">
        <f t="shared" si="0"/>
        <v>6.299999999999994</v>
      </c>
      <c r="H76" s="21">
        <f t="shared" si="1"/>
        <v>1.3977846550564461</v>
      </c>
      <c r="I76" s="21">
        <f t="shared" si="2"/>
        <v>35.24374109553377</v>
      </c>
      <c r="J76" s="21">
        <f t="shared" si="3"/>
        <v>35.73424109553377</v>
      </c>
      <c r="K76" s="21">
        <f t="shared" si="4"/>
        <v>144.9257440578248</v>
      </c>
    </row>
    <row r="77" spans="7:11" ht="12.75" hidden="1">
      <c r="G77" s="20">
        <f t="shared" si="0"/>
        <v>6.399999999999993</v>
      </c>
      <c r="H77" s="21">
        <f t="shared" si="1"/>
        <v>1.330659038328852</v>
      </c>
      <c r="I77" s="21">
        <f t="shared" si="2"/>
        <v>35.37680699936666</v>
      </c>
      <c r="J77" s="21">
        <f t="shared" si="3"/>
        <v>35.867306999366654</v>
      </c>
      <c r="K77" s="21">
        <f t="shared" si="4"/>
        <v>148.49916816737817</v>
      </c>
    </row>
    <row r="78" spans="7:11" ht="12.75" hidden="1">
      <c r="G78" s="20">
        <f t="shared" si="0"/>
        <v>6.499999999999993</v>
      </c>
      <c r="H78" s="21">
        <f t="shared" si="1"/>
        <v>1.2665091408540547</v>
      </c>
      <c r="I78" s="21">
        <f t="shared" si="2"/>
        <v>35.50345791345206</v>
      </c>
      <c r="J78" s="21">
        <f t="shared" si="3"/>
        <v>35.99395791345206</v>
      </c>
      <c r="K78" s="21">
        <f t="shared" si="4"/>
        <v>152.08589886731482</v>
      </c>
    </row>
    <row r="79" spans="7:11" ht="12.75" hidden="1">
      <c r="G79" s="20">
        <f aca="true" t="shared" si="5" ref="G79:G142">G78+Dt</f>
        <v>6.5999999999999925</v>
      </c>
      <c r="H79" s="21">
        <f aca="true" t="shared" si="6" ref="H79:H142">g-0.5*c*A*r*I78^2/m</f>
        <v>1.2052273066955959</v>
      </c>
      <c r="I79" s="21">
        <f aca="true" t="shared" si="7" ref="I79:I142">I78+H79*Dt</f>
        <v>35.623980644121616</v>
      </c>
      <c r="J79" s="21">
        <f aca="true" t="shared" si="8" ref="J79:J142">J78+H79*Dt</f>
        <v>36.11448064412161</v>
      </c>
      <c r="K79" s="21">
        <f aca="true" t="shared" si="9" ref="K79:K142">K78+J78*Dt</f>
        <v>155.68529465866004</v>
      </c>
    </row>
    <row r="80" spans="7:11" ht="12.75" hidden="1">
      <c r="G80" s="20">
        <f t="shared" si="5"/>
        <v>6.699999999999992</v>
      </c>
      <c r="H80" s="21">
        <f t="shared" si="6"/>
        <v>1.1467073189385708</v>
      </c>
      <c r="I80" s="21">
        <f t="shared" si="7"/>
        <v>35.738651376015476</v>
      </c>
      <c r="J80" s="21">
        <f t="shared" si="8"/>
        <v>36.22915137601547</v>
      </c>
      <c r="K80" s="21">
        <f t="shared" si="9"/>
        <v>159.2967427230722</v>
      </c>
    </row>
    <row r="81" spans="7:11" ht="12.75" hidden="1">
      <c r="G81" s="20">
        <f t="shared" si="5"/>
        <v>6.799999999999992</v>
      </c>
      <c r="H81" s="21">
        <f t="shared" si="6"/>
        <v>1.0908446683429904</v>
      </c>
      <c r="I81" s="21">
        <f t="shared" si="7"/>
        <v>35.84773584284977</v>
      </c>
      <c r="J81" s="21">
        <f t="shared" si="8"/>
        <v>36.33823584284977</v>
      </c>
      <c r="K81" s="21">
        <f t="shared" si="9"/>
        <v>162.91965786067377</v>
      </c>
    </row>
    <row r="82" spans="7:11" ht="12.75" hidden="1">
      <c r="G82" s="20">
        <f t="shared" si="5"/>
        <v>6.8999999999999915</v>
      </c>
      <c r="H82" s="21">
        <f t="shared" si="6"/>
        <v>1.0375367832265372</v>
      </c>
      <c r="I82" s="21">
        <f t="shared" si="7"/>
        <v>35.95148952117243</v>
      </c>
      <c r="J82" s="21">
        <f t="shared" si="8"/>
        <v>36.441989521172424</v>
      </c>
      <c r="K82" s="21">
        <f t="shared" si="9"/>
        <v>166.55348144495875</v>
      </c>
    </row>
    <row r="83" spans="7:11" ht="12.75">
      <c r="G83" s="20">
        <f t="shared" si="5"/>
        <v>6.999999999999991</v>
      </c>
      <c r="H83" s="21">
        <f t="shared" si="6"/>
        <v>0.9866832238534382</v>
      </c>
      <c r="I83" s="21">
        <f t="shared" si="7"/>
        <v>36.05015784355777</v>
      </c>
      <c r="J83" s="21">
        <f t="shared" si="8"/>
        <v>36.54065784355777</v>
      </c>
      <c r="K83" s="21">
        <f t="shared" si="9"/>
        <v>170.197680397076</v>
      </c>
    </row>
    <row r="84" spans="7:11" ht="12.75" hidden="1">
      <c r="G84" s="20">
        <f t="shared" si="5"/>
        <v>7.099999999999991</v>
      </c>
      <c r="H84" s="21">
        <f t="shared" si="6"/>
        <v>0.9381858444566227</v>
      </c>
      <c r="I84" s="21">
        <f t="shared" si="7"/>
        <v>36.143976428003434</v>
      </c>
      <c r="J84" s="21">
        <f t="shared" si="8"/>
        <v>36.63447642800343</v>
      </c>
      <c r="K84" s="21">
        <f t="shared" si="9"/>
        <v>173.85174618143176</v>
      </c>
    </row>
    <row r="85" spans="7:11" ht="12.75" hidden="1">
      <c r="G85" s="20">
        <f t="shared" si="5"/>
        <v>7.19999999999999</v>
      </c>
      <c r="H85" s="21">
        <f t="shared" si="6"/>
        <v>0.8919489258603939</v>
      </c>
      <c r="I85" s="21">
        <f t="shared" si="7"/>
        <v>36.23317132058947</v>
      </c>
      <c r="J85" s="21">
        <f t="shared" si="8"/>
        <v>36.72367132058947</v>
      </c>
      <c r="K85" s="21">
        <f t="shared" si="9"/>
        <v>177.5151938242321</v>
      </c>
    </row>
    <row r="86" spans="7:11" ht="12.75" hidden="1">
      <c r="G86" s="20">
        <f t="shared" si="5"/>
        <v>7.29999999999999</v>
      </c>
      <c r="H86" s="21">
        <f t="shared" si="6"/>
        <v>0.8478792815045253</v>
      </c>
      <c r="I86" s="21">
        <f t="shared" si="7"/>
        <v>36.317959248739925</v>
      </c>
      <c r="J86" s="21">
        <f t="shared" si="8"/>
        <v>36.80845924873992</v>
      </c>
      <c r="K86" s="21">
        <f t="shared" si="9"/>
        <v>181.18756095629107</v>
      </c>
    </row>
    <row r="87" spans="7:11" ht="12.75" hidden="1">
      <c r="G87" s="20">
        <f t="shared" si="5"/>
        <v>7.39999999999999</v>
      </c>
      <c r="H87" s="21">
        <f t="shared" si="6"/>
        <v>0.8058863395008711</v>
      </c>
      <c r="I87" s="21">
        <f t="shared" si="7"/>
        <v>36.39854788269001</v>
      </c>
      <c r="J87" s="21">
        <f t="shared" si="8"/>
        <v>36.88904788269001</v>
      </c>
      <c r="K87" s="21">
        <f t="shared" si="9"/>
        <v>184.86840688116507</v>
      </c>
    </row>
    <row r="88" spans="7:11" ht="12.75" hidden="1">
      <c r="G88" s="20">
        <f t="shared" si="5"/>
        <v>7.499999999999989</v>
      </c>
      <c r="H88" s="21">
        <f t="shared" si="6"/>
        <v>0.7658822031831889</v>
      </c>
      <c r="I88" s="21">
        <f t="shared" si="7"/>
        <v>36.47513610300833</v>
      </c>
      <c r="J88" s="21">
        <f t="shared" si="8"/>
        <v>36.96563610300833</v>
      </c>
      <c r="K88" s="21">
        <f t="shared" si="9"/>
        <v>188.55731166943409</v>
      </c>
    </row>
    <row r="89" spans="7:11" ht="12.75" hidden="1">
      <c r="G89" s="20">
        <f t="shared" si="5"/>
        <v>7.599999999999989</v>
      </c>
      <c r="H89" s="21">
        <f t="shared" si="6"/>
        <v>0.7277816924417984</v>
      </c>
      <c r="I89" s="21">
        <f t="shared" si="7"/>
        <v>36.54791427225251</v>
      </c>
      <c r="J89" s="21">
        <f t="shared" si="8"/>
        <v>37.03841427225251</v>
      </c>
      <c r="K89" s="21">
        <f t="shared" si="9"/>
        <v>192.25387527973493</v>
      </c>
    </row>
    <row r="90" spans="7:11" ht="12.75" hidden="1">
      <c r="G90" s="20">
        <f t="shared" si="5"/>
        <v>7.699999999999989</v>
      </c>
      <c r="H90" s="21">
        <f t="shared" si="6"/>
        <v>0.691502367969175</v>
      </c>
      <c r="I90" s="21">
        <f t="shared" si="7"/>
        <v>36.61706450904943</v>
      </c>
      <c r="J90" s="21">
        <f t="shared" si="8"/>
        <v>37.107564509049425</v>
      </c>
      <c r="K90" s="21">
        <f t="shared" si="9"/>
        <v>195.95771670696018</v>
      </c>
    </row>
    <row r="91" spans="7:11" ht="12.75" hidden="1">
      <c r="G91" s="20">
        <f t="shared" si="5"/>
        <v>7.799999999999988</v>
      </c>
      <c r="H91" s="21">
        <f t="shared" si="6"/>
        <v>0.6569645403813809</v>
      </c>
      <c r="I91" s="21">
        <f t="shared" si="7"/>
        <v>36.68276096308757</v>
      </c>
      <c r="J91" s="21">
        <f t="shared" si="8"/>
        <v>37.173260963087564</v>
      </c>
      <c r="K91" s="21">
        <f t="shared" si="9"/>
        <v>199.66847315786512</v>
      </c>
    </row>
    <row r="92" spans="7:11" ht="12.75" hidden="1">
      <c r="G92" s="20">
        <f t="shared" si="5"/>
        <v>7.899999999999988</v>
      </c>
      <c r="H92" s="21">
        <f t="shared" si="6"/>
        <v>0.6240912660251681</v>
      </c>
      <c r="I92" s="21">
        <f t="shared" si="7"/>
        <v>36.745170089690085</v>
      </c>
      <c r="J92" s="21">
        <f t="shared" si="8"/>
        <v>37.23567008969008</v>
      </c>
      <c r="K92" s="21">
        <f t="shared" si="9"/>
        <v>203.3857992541739</v>
      </c>
    </row>
    <row r="93" spans="7:11" ht="12.75">
      <c r="G93" s="20">
        <f t="shared" si="5"/>
        <v>7.999999999999988</v>
      </c>
      <c r="H93" s="21">
        <f t="shared" si="6"/>
        <v>0.592808331131879</v>
      </c>
      <c r="I93" s="21">
        <f t="shared" si="7"/>
        <v>36.80445092280327</v>
      </c>
      <c r="J93" s="21">
        <f t="shared" si="8"/>
        <v>37.29495092280327</v>
      </c>
      <c r="K93" s="21">
        <f t="shared" si="9"/>
        <v>207.1093662631429</v>
      </c>
    </row>
    <row r="94" spans="7:11" ht="12.75" hidden="1">
      <c r="G94" s="20">
        <f t="shared" si="5"/>
        <v>8.099999999999987</v>
      </c>
      <c r="H94" s="21">
        <f t="shared" si="6"/>
        <v>0.5630442258377446</v>
      </c>
      <c r="I94" s="21">
        <f t="shared" si="7"/>
        <v>36.86075534538704</v>
      </c>
      <c r="J94" s="21">
        <f t="shared" si="8"/>
        <v>37.35125534538704</v>
      </c>
      <c r="K94" s="21">
        <f t="shared" si="9"/>
        <v>210.83886135542323</v>
      </c>
    </row>
    <row r="95" spans="7:11" ht="12.75" hidden="1">
      <c r="G95" s="20">
        <f t="shared" si="5"/>
        <v>8.199999999999987</v>
      </c>
      <c r="H95" s="21">
        <f t="shared" si="6"/>
        <v>0.5347301094563797</v>
      </c>
      <c r="I95" s="21">
        <f t="shared" si="7"/>
        <v>36.91422835633268</v>
      </c>
      <c r="J95" s="21">
        <f t="shared" si="8"/>
        <v>37.404728356332676</v>
      </c>
      <c r="K95" s="21">
        <f t="shared" si="9"/>
        <v>214.57398688996193</v>
      </c>
    </row>
    <row r="96" spans="7:11" ht="12.75" hidden="1">
      <c r="G96" s="20">
        <f t="shared" si="5"/>
        <v>8.299999999999986</v>
      </c>
      <c r="H96" s="21">
        <f t="shared" si="6"/>
        <v>0.5077997682630642</v>
      </c>
      <c r="I96" s="21">
        <f t="shared" si="7"/>
        <v>36.965008333158984</v>
      </c>
      <c r="J96" s="21">
        <f t="shared" si="8"/>
        <v>37.45550833315898</v>
      </c>
      <c r="K96" s="21">
        <f t="shared" si="9"/>
        <v>218.31445972559519</v>
      </c>
    </row>
    <row r="97" spans="7:11" ht="12.75" hidden="1">
      <c r="G97" s="20">
        <f t="shared" si="5"/>
        <v>8.399999999999986</v>
      </c>
      <c r="H97" s="21">
        <f t="shared" si="6"/>
        <v>0.4821895669321403</v>
      </c>
      <c r="I97" s="21">
        <f t="shared" si="7"/>
        <v>37.013227289852196</v>
      </c>
      <c r="J97" s="21">
        <f t="shared" si="8"/>
        <v>37.50372728985219</v>
      </c>
      <c r="K97" s="21">
        <f t="shared" si="9"/>
        <v>222.06001055891107</v>
      </c>
    </row>
    <row r="98" spans="7:11" ht="12.75" hidden="1">
      <c r="G98" s="20">
        <f t="shared" si="5"/>
        <v>8.499999999999986</v>
      </c>
      <c r="H98" s="21">
        <f t="shared" si="6"/>
        <v>0.4578383946583653</v>
      </c>
      <c r="I98" s="21">
        <f t="shared" si="7"/>
        <v>37.05901112931803</v>
      </c>
      <c r="J98" s="21">
        <f t="shared" si="8"/>
        <v>37.54951112931803</v>
      </c>
      <c r="K98" s="21">
        <f t="shared" si="9"/>
        <v>225.8103832878963</v>
      </c>
    </row>
    <row r="99" spans="7:11" ht="12.75" hidden="1">
      <c r="G99" s="20">
        <f t="shared" si="5"/>
        <v>8.599999999999985</v>
      </c>
      <c r="H99" s="21">
        <f t="shared" si="6"/>
        <v>0.43468760689026276</v>
      </c>
      <c r="I99" s="21">
        <f t="shared" si="7"/>
        <v>37.102479890007054</v>
      </c>
      <c r="J99" s="21">
        <f t="shared" si="8"/>
        <v>37.59297989000705</v>
      </c>
      <c r="K99" s="21">
        <f t="shared" si="9"/>
        <v>229.56533440082808</v>
      </c>
    </row>
    <row r="100" spans="7:11" ht="12.75" hidden="1">
      <c r="G100" s="20">
        <f t="shared" si="5"/>
        <v>8.699999999999985</v>
      </c>
      <c r="H100" s="21">
        <f t="shared" si="6"/>
        <v>0.41268096350833794</v>
      </c>
      <c r="I100" s="21">
        <f t="shared" si="7"/>
        <v>37.14374798635789</v>
      </c>
      <c r="J100" s="21">
        <f t="shared" si="8"/>
        <v>37.634247986357884</v>
      </c>
      <c r="K100" s="21">
        <f t="shared" si="9"/>
        <v>233.3246323898288</v>
      </c>
    </row>
    <row r="101" spans="7:11" ht="12.75" hidden="1">
      <c r="G101" s="20">
        <f t="shared" si="5"/>
        <v>8.799999999999985</v>
      </c>
      <c r="H101" s="21">
        <f t="shared" si="6"/>
        <v>0.3917645641927905</v>
      </c>
      <c r="I101" s="21">
        <f t="shared" si="7"/>
        <v>37.182924442777164</v>
      </c>
      <c r="J101" s="21">
        <f t="shared" si="8"/>
        <v>37.67342444277716</v>
      </c>
      <c r="K101" s="21">
        <f t="shared" si="9"/>
        <v>237.08805718846457</v>
      </c>
    </row>
    <row r="102" spans="7:11" ht="12.75" hidden="1">
      <c r="G102" s="20">
        <f t="shared" si="5"/>
        <v>8.899999999999984</v>
      </c>
      <c r="H102" s="21">
        <f t="shared" si="6"/>
        <v>0.37188678164441846</v>
      </c>
      <c r="I102" s="21">
        <f t="shared" si="7"/>
        <v>37.220113120941605</v>
      </c>
      <c r="J102" s="21">
        <f t="shared" si="8"/>
        <v>37.7106131209416</v>
      </c>
      <c r="K102" s="21">
        <f t="shared" si="9"/>
        <v>240.8553996327423</v>
      </c>
    </row>
    <row r="103" spans="7:11" ht="12.75">
      <c r="G103" s="20">
        <f t="shared" si="5"/>
        <v>8.999999999999984</v>
      </c>
      <c r="H103" s="21">
        <f t="shared" si="6"/>
        <v>0.35299819324781545</v>
      </c>
      <c r="I103" s="21">
        <f t="shared" si="7"/>
        <v>37.25541294026639</v>
      </c>
      <c r="J103" s="21">
        <f t="shared" si="8"/>
        <v>37.745912940266386</v>
      </c>
      <c r="K103" s="21">
        <f t="shared" si="9"/>
        <v>244.62646094483645</v>
      </c>
    </row>
    <row r="104" spans="7:11" ht="12.75" hidden="1">
      <c r="G104" s="20">
        <f t="shared" si="5"/>
        <v>9.099999999999984</v>
      </c>
      <c r="H104" s="21">
        <f t="shared" si="6"/>
        <v>0.3350515116978059</v>
      </c>
      <c r="I104" s="21">
        <f t="shared" si="7"/>
        <v>37.28891809143617</v>
      </c>
      <c r="J104" s="21">
        <f t="shared" si="8"/>
        <v>37.77941809143617</v>
      </c>
      <c r="K104" s="21">
        <f t="shared" si="9"/>
        <v>248.4010522388631</v>
      </c>
    </row>
    <row r="105" spans="7:11" ht="12.75" hidden="1">
      <c r="G105" s="20">
        <f t="shared" si="5"/>
        <v>9.199999999999983</v>
      </c>
      <c r="H105" s="21">
        <f t="shared" si="6"/>
        <v>0.3180015150477242</v>
      </c>
      <c r="I105" s="21">
        <f t="shared" si="7"/>
        <v>37.32071824294095</v>
      </c>
      <c r="J105" s="21">
        <f t="shared" si="8"/>
        <v>37.811218242940946</v>
      </c>
      <c r="K105" s="21">
        <f t="shared" si="9"/>
        <v>252.1789940480067</v>
      </c>
    </row>
    <row r="106" spans="7:11" ht="12.75" hidden="1">
      <c r="G106" s="20">
        <f t="shared" si="5"/>
        <v>9.299999999999983</v>
      </c>
      <c r="H106" s="21">
        <f t="shared" si="6"/>
        <v>0.3018049765814226</v>
      </c>
      <c r="I106" s="21">
        <f t="shared" si="7"/>
        <v>37.35089874059909</v>
      </c>
      <c r="J106" s="21">
        <f t="shared" si="8"/>
        <v>37.84139874059909</v>
      </c>
      <c r="K106" s="21">
        <f t="shared" si="9"/>
        <v>255.9601158723008</v>
      </c>
    </row>
    <row r="107" spans="7:11" ht="12.75" hidden="1">
      <c r="G107" s="20">
        <f t="shared" si="5"/>
        <v>9.399999999999983</v>
      </c>
      <c r="H107" s="21">
        <f t="shared" si="6"/>
        <v>0.28642059485933125</v>
      </c>
      <c r="I107" s="21">
        <f t="shared" si="7"/>
        <v>37.379540800085024</v>
      </c>
      <c r="J107" s="21">
        <f t="shared" si="8"/>
        <v>37.87004080008502</v>
      </c>
      <c r="K107" s="21">
        <f t="shared" si="9"/>
        <v>259.7442557463607</v>
      </c>
    </row>
    <row r="108" spans="7:11" ht="12.75" hidden="1">
      <c r="G108" s="20">
        <f t="shared" si="5"/>
        <v>9.499999999999982</v>
      </c>
      <c r="H108" s="21">
        <f t="shared" si="6"/>
        <v>0.27180892424222947</v>
      </c>
      <c r="I108" s="21">
        <f t="shared" si="7"/>
        <v>37.40672169250925</v>
      </c>
      <c r="J108" s="21">
        <f t="shared" si="8"/>
        <v>37.89722169250925</v>
      </c>
      <c r="K108" s="21">
        <f t="shared" si="9"/>
        <v>263.5312598263692</v>
      </c>
    </row>
    <row r="109" spans="7:11" ht="12.75" hidden="1">
      <c r="G109" s="20">
        <f t="shared" si="5"/>
        <v>9.599999999999982</v>
      </c>
      <c r="H109" s="21">
        <f t="shared" si="6"/>
        <v>0.25793230615408014</v>
      </c>
      <c r="I109" s="21">
        <f t="shared" si="7"/>
        <v>37.43251492312466</v>
      </c>
      <c r="J109" s="21">
        <f t="shared" si="8"/>
        <v>37.923014923124654</v>
      </c>
      <c r="K109" s="21">
        <f t="shared" si="9"/>
        <v>267.3209819956201</v>
      </c>
    </row>
    <row r="110" spans="7:11" ht="12.75" hidden="1">
      <c r="G110" s="20">
        <f t="shared" si="5"/>
        <v>9.699999999999982</v>
      </c>
      <c r="H110" s="21">
        <f t="shared" si="6"/>
        <v>0.24475480130738525</v>
      </c>
      <c r="I110" s="21">
        <f t="shared" si="7"/>
        <v>37.456990403255396</v>
      </c>
      <c r="J110" s="21">
        <f t="shared" si="8"/>
        <v>37.947490403255394</v>
      </c>
      <c r="K110" s="21">
        <f t="shared" si="9"/>
        <v>271.11328348793256</v>
      </c>
    </row>
    <row r="111" spans="7:11" ht="12.75" hidden="1">
      <c r="G111" s="20">
        <f t="shared" si="5"/>
        <v>9.799999999999981</v>
      </c>
      <c r="H111" s="21">
        <f t="shared" si="6"/>
        <v>0.23224212308010195</v>
      </c>
      <c r="I111" s="21">
        <f t="shared" si="7"/>
        <v>37.480214615563405</v>
      </c>
      <c r="J111" s="21">
        <f t="shared" si="8"/>
        <v>37.9707146155634</v>
      </c>
      <c r="K111" s="21">
        <f t="shared" si="9"/>
        <v>274.9080325282581</v>
      </c>
    </row>
    <row r="112" spans="7:11" ht="12.75" hidden="1">
      <c r="G112" s="20">
        <f t="shared" si="5"/>
        <v>9.89999999999998</v>
      </c>
      <c r="H112" s="21">
        <f t="shared" si="6"/>
        <v>0.22036157220272834</v>
      </c>
      <c r="I112" s="21">
        <f t="shared" si="7"/>
        <v>37.502250772783675</v>
      </c>
      <c r="J112" s="21">
        <f t="shared" si="8"/>
        <v>37.99275077278367</v>
      </c>
      <c r="K112" s="21">
        <f t="shared" si="9"/>
        <v>278.70510398981446</v>
      </c>
    </row>
    <row r="113" spans="7:11" ht="12.75">
      <c r="G113" s="20">
        <f t="shared" si="5"/>
        <v>9.99999999999998</v>
      </c>
      <c r="H113" s="21">
        <f t="shared" si="6"/>
        <v>0.20908197288651742</v>
      </c>
      <c r="I113" s="21">
        <f t="shared" si="7"/>
        <v>37.52315897007233</v>
      </c>
      <c r="J113" s="21">
        <f t="shared" si="8"/>
        <v>38.01365897007233</v>
      </c>
      <c r="K113" s="21">
        <f t="shared" si="9"/>
        <v>282.5043790670928</v>
      </c>
    </row>
    <row r="114" spans="7:11" ht="12.75" hidden="1">
      <c r="G114" s="20">
        <f t="shared" si="5"/>
        <v>10.09999999999998</v>
      </c>
      <c r="H114" s="21">
        <f t="shared" si="6"/>
        <v>0.198373610499452</v>
      </c>
      <c r="I114" s="21">
        <f t="shared" si="7"/>
        <v>37.542996331122275</v>
      </c>
      <c r="J114" s="21">
        <f t="shared" si="8"/>
        <v>38.03349633112227</v>
      </c>
      <c r="K114" s="21">
        <f t="shared" si="9"/>
        <v>286.3057449641001</v>
      </c>
    </row>
    <row r="115" spans="7:11" ht="12.75" hidden="1">
      <c r="G115" s="20">
        <f t="shared" si="5"/>
        <v>10.19999999999998</v>
      </c>
      <c r="H115" s="21">
        <f t="shared" si="6"/>
        <v>0.1882081708748622</v>
      </c>
      <c r="I115" s="21">
        <f t="shared" si="7"/>
        <v>37.56181714820976</v>
      </c>
      <c r="J115" s="21">
        <f t="shared" si="8"/>
        <v>38.05231714820976</v>
      </c>
      <c r="K115" s="21">
        <f t="shared" si="9"/>
        <v>290.10909459721233</v>
      </c>
    </row>
    <row r="116" spans="7:11" ht="12.75" hidden="1">
      <c r="G116" s="20">
        <f t="shared" si="5"/>
        <v>10.29999999999998</v>
      </c>
      <c r="H116" s="21">
        <f t="shared" si="6"/>
        <v>0.17855868131819186</v>
      </c>
      <c r="I116" s="21">
        <f t="shared" si="7"/>
        <v>37.57967301634158</v>
      </c>
      <c r="J116" s="21">
        <f t="shared" si="8"/>
        <v>38.07017301634158</v>
      </c>
      <c r="K116" s="21">
        <f t="shared" si="9"/>
        <v>293.9143263120333</v>
      </c>
    </row>
    <row r="117" spans="7:11" ht="12.75" hidden="1">
      <c r="G117" s="20">
        <f t="shared" si="5"/>
        <v>10.399999999999979</v>
      </c>
      <c r="H117" s="21">
        <f t="shared" si="6"/>
        <v>0.16939945336056894</v>
      </c>
      <c r="I117" s="21">
        <f t="shared" si="7"/>
        <v>37.596612961677636</v>
      </c>
      <c r="J117" s="21">
        <f t="shared" si="8"/>
        <v>38.08711296167763</v>
      </c>
      <c r="K117" s="21">
        <f t="shared" si="9"/>
        <v>297.7213436136675</v>
      </c>
    </row>
    <row r="118" spans="7:11" ht="12.75" hidden="1">
      <c r="G118" s="20">
        <f t="shared" si="5"/>
        <v>10.499999999999979</v>
      </c>
      <c r="H118" s="21">
        <f t="shared" si="6"/>
        <v>0.16070602729269012</v>
      </c>
      <c r="I118" s="21">
        <f t="shared" si="7"/>
        <v>37.61268356440691</v>
      </c>
      <c r="J118" s="21">
        <f t="shared" si="8"/>
        <v>38.103183564406905</v>
      </c>
      <c r="K118" s="21">
        <f t="shared" si="9"/>
        <v>301.53005490983526</v>
      </c>
    </row>
    <row r="119" spans="7:11" ht="12.75" hidden="1">
      <c r="G119" s="20">
        <f t="shared" si="5"/>
        <v>10.599999999999978</v>
      </c>
      <c r="H119" s="21">
        <f t="shared" si="6"/>
        <v>0.15245511849952287</v>
      </c>
      <c r="I119" s="21">
        <f t="shared" si="7"/>
        <v>37.62792907625686</v>
      </c>
      <c r="J119" s="21">
        <f t="shared" si="8"/>
        <v>38.11842907625686</v>
      </c>
      <c r="K119" s="21">
        <f t="shared" si="9"/>
        <v>305.34037326627595</v>
      </c>
    </row>
    <row r="120" spans="7:11" ht="12.75" hidden="1">
      <c r="G120" s="20">
        <f t="shared" si="5"/>
        <v>10.699999999999978</v>
      </c>
      <c r="H120" s="21">
        <f t="shared" si="6"/>
        <v>0.14462456560479886</v>
      </c>
      <c r="I120" s="21">
        <f t="shared" si="7"/>
        <v>37.64239153281734</v>
      </c>
      <c r="J120" s="21">
        <f t="shared" si="8"/>
        <v>38.13289153281734</v>
      </c>
      <c r="K120" s="21">
        <f t="shared" si="9"/>
        <v>309.15221617390165</v>
      </c>
    </row>
    <row r="121" spans="7:11" ht="12.75" hidden="1">
      <c r="G121" s="20">
        <f t="shared" si="5"/>
        <v>10.799999999999978</v>
      </c>
      <c r="H121" s="21">
        <f t="shared" si="6"/>
        <v>0.13719328042433965</v>
      </c>
      <c r="I121" s="21">
        <f t="shared" si="7"/>
        <v>37.656110860859776</v>
      </c>
      <c r="J121" s="21">
        <f t="shared" si="8"/>
        <v>38.146610860859774</v>
      </c>
      <c r="K121" s="21">
        <f t="shared" si="9"/>
        <v>312.9655053271834</v>
      </c>
    </row>
    <row r="122" spans="7:11" ht="12.75" hidden="1">
      <c r="G122" s="20">
        <f t="shared" si="5"/>
        <v>10.899999999999977</v>
      </c>
      <c r="H122" s="21">
        <f t="shared" si="6"/>
        <v>0.13014119971865945</v>
      </c>
      <c r="I122" s="21">
        <f t="shared" si="7"/>
        <v>37.66912498083164</v>
      </c>
      <c r="J122" s="21">
        <f t="shared" si="8"/>
        <v>38.15962498083164</v>
      </c>
      <c r="K122" s="21">
        <f t="shared" si="9"/>
        <v>316.7801664132694</v>
      </c>
    </row>
    <row r="123" spans="7:11" ht="12.75">
      <c r="G123" s="20">
        <f t="shared" si="5"/>
        <v>10.999999999999977</v>
      </c>
      <c r="H123" s="21">
        <f t="shared" si="6"/>
        <v>0.12344923872793245</v>
      </c>
      <c r="I123" s="21">
        <f t="shared" si="7"/>
        <v>37.681469904704436</v>
      </c>
      <c r="J123" s="21">
        <f t="shared" si="8"/>
        <v>38.17196990470443</v>
      </c>
      <c r="K123" s="21">
        <f t="shared" si="9"/>
        <v>320.59612891135254</v>
      </c>
    </row>
    <row r="124" spans="7:11" ht="12.75" hidden="1">
      <c r="G124" s="20">
        <f t="shared" si="5"/>
        <v>11.099999999999977</v>
      </c>
      <c r="H124" s="21">
        <f t="shared" si="6"/>
        <v>0.11709924646605785</v>
      </c>
      <c r="I124" s="21">
        <f t="shared" si="7"/>
        <v>37.69317982935104</v>
      </c>
      <c r="J124" s="21">
        <f t="shared" si="8"/>
        <v>38.183679829351036</v>
      </c>
      <c r="K124" s="21">
        <f t="shared" si="9"/>
        <v>324.413325901823</v>
      </c>
    </row>
    <row r="125" spans="7:11" ht="12.75" hidden="1">
      <c r="G125" s="20">
        <f t="shared" si="5"/>
        <v>11.199999999999976</v>
      </c>
      <c r="H125" s="21">
        <f t="shared" si="6"/>
        <v>0.11107396274531922</v>
      </c>
      <c r="I125" s="21">
        <f t="shared" si="7"/>
        <v>37.70428722562557</v>
      </c>
      <c r="J125" s="21">
        <f t="shared" si="8"/>
        <v>38.19478722562557</v>
      </c>
      <c r="K125" s="21">
        <f t="shared" si="9"/>
        <v>328.2316938847581</v>
      </c>
    </row>
    <row r="126" spans="7:11" ht="12.75" hidden="1">
      <c r="G126" s="20">
        <f t="shared" si="5"/>
        <v>11.299999999999976</v>
      </c>
      <c r="H126" s="21">
        <f t="shared" si="6"/>
        <v>0.10535697689859269</v>
      </c>
      <c r="I126" s="21">
        <f t="shared" si="7"/>
        <v>37.71482292331543</v>
      </c>
      <c r="J126" s="21">
        <f t="shared" si="8"/>
        <v>38.20532292331543</v>
      </c>
      <c r="K126" s="21">
        <f t="shared" si="9"/>
        <v>332.05117260732067</v>
      </c>
    </row>
    <row r="127" spans="7:11" ht="12.75" hidden="1">
      <c r="G127" s="20">
        <f t="shared" si="5"/>
        <v>11.399999999999975</v>
      </c>
      <c r="H127" s="21">
        <f t="shared" si="6"/>
        <v>0.099932688162502</v>
      </c>
      <c r="I127" s="21">
        <f t="shared" si="7"/>
        <v>37.724816192131684</v>
      </c>
      <c r="J127" s="21">
        <f t="shared" si="8"/>
        <v>38.21531619213168</v>
      </c>
      <c r="K127" s="21">
        <f t="shared" si="9"/>
        <v>335.87170489965223</v>
      </c>
    </row>
    <row r="128" spans="7:11" ht="12.75" hidden="1">
      <c r="G128" s="20">
        <f t="shared" si="5"/>
        <v>11.499999999999975</v>
      </c>
      <c r="H128" s="21">
        <f t="shared" si="6"/>
        <v>0.09478626768182963</v>
      </c>
      <c r="I128" s="21">
        <f t="shared" si="7"/>
        <v>37.73429481889987</v>
      </c>
      <c r="J128" s="21">
        <f t="shared" si="8"/>
        <v>38.224794818899866</v>
      </c>
      <c r="K128" s="21">
        <f t="shared" si="9"/>
        <v>339.6932365188654</v>
      </c>
    </row>
    <row r="129" spans="7:11" ht="12.75" hidden="1">
      <c r="G129" s="20">
        <f t="shared" si="5"/>
        <v>11.599999999999975</v>
      </c>
      <c r="H129" s="21">
        <f t="shared" si="6"/>
        <v>0.08990362209314462</v>
      </c>
      <c r="I129" s="21">
        <f t="shared" si="7"/>
        <v>37.74328518110919</v>
      </c>
      <c r="J129" s="21">
        <f t="shared" si="8"/>
        <v>38.233785181109184</v>
      </c>
      <c r="K129" s="21">
        <f t="shared" si="9"/>
        <v>343.5157160007554</v>
      </c>
    </row>
    <row r="130" spans="7:11" ht="12.75" hidden="1">
      <c r="G130" s="20">
        <f t="shared" si="5"/>
        <v>11.699999999999974</v>
      </c>
      <c r="H130" s="21">
        <f t="shared" si="6"/>
        <v>0.08527135864379609</v>
      </c>
      <c r="I130" s="21">
        <f t="shared" si="7"/>
        <v>37.75181231697356</v>
      </c>
      <c r="J130" s="21">
        <f t="shared" si="8"/>
        <v>38.24231231697356</v>
      </c>
      <c r="K130" s="21">
        <f t="shared" si="9"/>
        <v>347.3390945188663</v>
      </c>
    </row>
    <row r="131" spans="7:11" ht="12.75" hidden="1">
      <c r="G131" s="20">
        <f t="shared" si="5"/>
        <v>11.799999999999974</v>
      </c>
      <c r="H131" s="21">
        <f t="shared" si="6"/>
        <v>0.08087675180099652</v>
      </c>
      <c r="I131" s="21">
        <f t="shared" si="7"/>
        <v>37.75989999215366</v>
      </c>
      <c r="J131" s="21">
        <f t="shared" si="8"/>
        <v>38.25039999215366</v>
      </c>
      <c r="K131" s="21">
        <f t="shared" si="9"/>
        <v>351.1633257505637</v>
      </c>
    </row>
    <row r="132" spans="7:11" ht="12.75" hidden="1">
      <c r="G132" s="20">
        <f t="shared" si="5"/>
        <v>11.899999999999974</v>
      </c>
      <c r="H132" s="21">
        <f t="shared" si="6"/>
        <v>0.07670771130480247</v>
      </c>
      <c r="I132" s="21">
        <f t="shared" si="7"/>
        <v>37.76757076328414</v>
      </c>
      <c r="J132" s="21">
        <f t="shared" si="8"/>
        <v>38.25807076328414</v>
      </c>
      <c r="K132" s="21">
        <f t="shared" si="9"/>
        <v>354.98836574977906</v>
      </c>
    </row>
    <row r="133" spans="7:11" ht="12.75">
      <c r="G133" s="20">
        <f t="shared" si="5"/>
        <v>11.999999999999973</v>
      </c>
      <c r="H133" s="21">
        <f t="shared" si="6"/>
        <v>0.07275275161817696</v>
      </c>
      <c r="I133" s="21">
        <f t="shared" si="7"/>
        <v>37.77484603844596</v>
      </c>
      <c r="J133" s="21">
        <f t="shared" si="8"/>
        <v>38.265346038445955</v>
      </c>
      <c r="K133" s="21">
        <f t="shared" si="9"/>
        <v>358.8141728261075</v>
      </c>
    </row>
    <row r="134" spans="7:11" ht="12.75" hidden="1">
      <c r="G134" s="20">
        <f t="shared" si="5"/>
        <v>12.099999999999973</v>
      </c>
      <c r="H134" s="21">
        <f t="shared" si="6"/>
        <v>0.06900096272703493</v>
      </c>
      <c r="I134" s="21">
        <f t="shared" si="7"/>
        <v>37.78174613471866</v>
      </c>
      <c r="J134" s="21">
        <f t="shared" si="8"/>
        <v>38.27224613471866</v>
      </c>
      <c r="K134" s="21">
        <f t="shared" si="9"/>
        <v>362.6407074299521</v>
      </c>
    </row>
    <row r="135" spans="7:11" ht="12.75" hidden="1">
      <c r="G135" s="20">
        <f t="shared" si="5"/>
        <v>12.199999999999973</v>
      </c>
      <c r="H135" s="21">
        <f t="shared" si="6"/>
        <v>0.06544198224317554</v>
      </c>
      <c r="I135" s="21">
        <f t="shared" si="7"/>
        <v>37.78829033294298</v>
      </c>
      <c r="J135" s="21">
        <f t="shared" si="8"/>
        <v>38.278790332942975</v>
      </c>
      <c r="K135" s="21">
        <f t="shared" si="9"/>
        <v>366.46793204342396</v>
      </c>
    </row>
    <row r="136" spans="7:11" ht="12.75" hidden="1">
      <c r="G136" s="20">
        <f t="shared" si="5"/>
        <v>12.299999999999972</v>
      </c>
      <c r="H136" s="21">
        <f t="shared" si="6"/>
        <v>0.062065968763215906</v>
      </c>
      <c r="I136" s="21">
        <f t="shared" si="7"/>
        <v>37.7944969298193</v>
      </c>
      <c r="J136" s="21">
        <f t="shared" si="8"/>
        <v>38.2849969298193</v>
      </c>
      <c r="K136" s="21">
        <f t="shared" si="9"/>
        <v>370.2958110767183</v>
      </c>
    </row>
    <row r="137" spans="7:11" ht="12.75" hidden="1">
      <c r="G137" s="20">
        <f t="shared" si="5"/>
        <v>12.399999999999972</v>
      </c>
      <c r="H137" s="21">
        <f t="shared" si="6"/>
        <v>0.05886357643705864</v>
      </c>
      <c r="I137" s="21">
        <f t="shared" si="7"/>
        <v>37.800383287463006</v>
      </c>
      <c r="J137" s="21">
        <f t="shared" si="8"/>
        <v>38.290883287463004</v>
      </c>
      <c r="K137" s="21">
        <f t="shared" si="9"/>
        <v>374.12431076970023</v>
      </c>
    </row>
    <row r="138" spans="7:11" ht="12.75" hidden="1">
      <c r="G138" s="20">
        <f t="shared" si="5"/>
        <v>12.499999999999972</v>
      </c>
      <c r="H138" s="21">
        <f t="shared" si="6"/>
        <v>0.05582593070003661</v>
      </c>
      <c r="I138" s="21">
        <f t="shared" si="7"/>
        <v>37.80596588053301</v>
      </c>
      <c r="J138" s="21">
        <f t="shared" si="8"/>
        <v>38.296465880533006</v>
      </c>
      <c r="K138" s="21">
        <f t="shared" si="9"/>
        <v>377.95339909844654</v>
      </c>
    </row>
    <row r="139" spans="7:11" ht="12.75" hidden="1">
      <c r="G139" s="20">
        <f t="shared" si="5"/>
        <v>12.599999999999971</v>
      </c>
      <c r="H139" s="21">
        <f t="shared" si="6"/>
        <v>0.05294460512358157</v>
      </c>
      <c r="I139" s="21">
        <f t="shared" si="7"/>
        <v>37.81126034104537</v>
      </c>
      <c r="J139" s="21">
        <f t="shared" si="8"/>
        <v>38.301760341045366</v>
      </c>
      <c r="K139" s="21">
        <f t="shared" si="9"/>
        <v>381.78304568649986</v>
      </c>
    </row>
    <row r="140" spans="7:11" ht="12.75" hidden="1">
      <c r="G140" s="20">
        <f t="shared" si="5"/>
        <v>12.69999999999997</v>
      </c>
      <c r="H140" s="21">
        <f t="shared" si="6"/>
        <v>0.05021159934016417</v>
      </c>
      <c r="I140" s="21">
        <f t="shared" si="7"/>
        <v>37.816281500979386</v>
      </c>
      <c r="J140" s="21">
        <f t="shared" si="8"/>
        <v>38.30678150097938</v>
      </c>
      <c r="K140" s="21">
        <f t="shared" si="9"/>
        <v>385.6132217206044</v>
      </c>
    </row>
    <row r="141" spans="7:11" ht="12.75" hidden="1">
      <c r="G141" s="20">
        <f t="shared" si="5"/>
        <v>12.79999999999997</v>
      </c>
      <c r="H141" s="21">
        <f t="shared" si="6"/>
        <v>0.0476193179991764</v>
      </c>
      <c r="I141" s="21">
        <f t="shared" si="7"/>
        <v>37.821043432779305</v>
      </c>
      <c r="J141" s="21">
        <f t="shared" si="8"/>
        <v>38.3115434327793</v>
      </c>
      <c r="K141" s="21">
        <f t="shared" si="9"/>
        <v>389.4438998707023</v>
      </c>
    </row>
    <row r="142" spans="7:11" ht="12.75" hidden="1">
      <c r="G142" s="20">
        <f t="shared" si="5"/>
        <v>12.89999999999997</v>
      </c>
      <c r="H142" s="21">
        <f t="shared" si="6"/>
        <v>0.04516055071146319</v>
      </c>
      <c r="I142" s="21">
        <f t="shared" si="7"/>
        <v>37.82555948785045</v>
      </c>
      <c r="J142" s="21">
        <f t="shared" si="8"/>
        <v>38.316059487850445</v>
      </c>
      <c r="K142" s="21">
        <f t="shared" si="9"/>
        <v>393.27505421398024</v>
      </c>
    </row>
    <row r="143" spans="7:11" ht="12.75">
      <c r="G143" s="20">
        <f>G142+Dt</f>
        <v>12.99999999999997</v>
      </c>
      <c r="H143" s="21">
        <f>g-0.5*c*A*r*I142^2/m</f>
        <v>0.04282845294131299</v>
      </c>
      <c r="I143" s="21">
        <f>I142+H143*Dt</f>
        <v>37.829842333144576</v>
      </c>
      <c r="J143" s="21">
        <f>I142+H143*Dt/2</f>
        <v>37.82770091049751</v>
      </c>
      <c r="K143" s="21">
        <f>K142+J142*Dt</f>
        <v>397.1066601627653</v>
      </c>
    </row>
  </sheetData>
  <mergeCells count="3">
    <mergeCell ref="A1:L1"/>
    <mergeCell ref="A2:C2"/>
    <mergeCell ref="G2:H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38" r:id="rId2"/>
  <headerFooter alignWithMargins="0"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Leitner</dc:creator>
  <cp:keywords/>
  <dc:description/>
  <cp:lastModifiedBy>Ernst Leitner</cp:lastModifiedBy>
  <cp:lastPrinted>2009-01-20T17:38:01Z</cp:lastPrinted>
  <dcterms:created xsi:type="dcterms:W3CDTF">2000-09-23T14:39:51Z</dcterms:created>
  <dcterms:modified xsi:type="dcterms:W3CDTF">2009-01-31T20:09:21Z</dcterms:modified>
  <cp:category/>
  <cp:version/>
  <cp:contentType/>
  <cp:contentStatus/>
</cp:coreProperties>
</file>